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295" windowHeight="6750" activeTab="0"/>
  </bookViews>
  <sheets>
    <sheet name="EK.KAS.AR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BOZTEKİN OTOMATIV A.Ş</author>
  </authors>
  <commentList>
    <comment ref="X169" authorId="0">
      <text>
        <r>
          <rPr>
            <b/>
            <sz val="8"/>
            <rFont val="Tahoma"/>
            <family val="0"/>
          </rPr>
          <t>BOZTEKİN OTOMATIV A.Ş: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<sst xmlns="http://schemas.openxmlformats.org/spreadsheetml/2006/main" count="90" uniqueCount="70">
  <si>
    <t xml:space="preserve">  1. BİRİM HAMMADDE MALİYETİ =</t>
  </si>
  <si>
    <t xml:space="preserve">  2. TOPLAM İMALAT GİDERİ =</t>
  </si>
  <si>
    <t xml:space="preserve">  3. BOYA TOPLAM GİDERİ =</t>
  </si>
  <si>
    <t xml:space="preserve">  4. GENEL İDARE GİDERLERİ=</t>
  </si>
  <si>
    <t xml:space="preserve">  5. PAZARLAMA GİDERLERİ=</t>
  </si>
  <si>
    <t xml:space="preserve">  6. FİNANSMAN GİDERLERİ=</t>
  </si>
  <si>
    <t xml:space="preserve"> TOPLAM MALİYET</t>
  </si>
  <si>
    <t xml:space="preserve"> </t>
  </si>
  <si>
    <t>ÜRÜN ADI</t>
  </si>
  <si>
    <t>Üretim</t>
  </si>
  <si>
    <t>Toplam Üretim</t>
  </si>
  <si>
    <t>Brüt</t>
  </si>
  <si>
    <t>Net</t>
  </si>
  <si>
    <t>Toplam Brüt</t>
  </si>
  <si>
    <t>Toplam Net</t>
  </si>
  <si>
    <t>İmalat</t>
  </si>
  <si>
    <t>Boya</t>
  </si>
  <si>
    <t>SINAİ ORT.</t>
  </si>
  <si>
    <t>GENEL İDARE</t>
  </si>
  <si>
    <t>PAZARLAMA</t>
  </si>
  <si>
    <t>FİNANSMAN</t>
  </si>
  <si>
    <t xml:space="preserve">FABRİKA </t>
  </si>
  <si>
    <t xml:space="preserve"> FAB. BİRİM</t>
  </si>
  <si>
    <t xml:space="preserve">KOD </t>
  </si>
  <si>
    <t>Adet</t>
  </si>
  <si>
    <t>zamanı (ad/san)</t>
  </si>
  <si>
    <t>zamanı (ad/dak)</t>
  </si>
  <si>
    <t>Ağırlık (kg)</t>
  </si>
  <si>
    <t>Boyalı (kg)</t>
  </si>
  <si>
    <t>Tutarı</t>
  </si>
  <si>
    <t>ADET</t>
  </si>
  <si>
    <t>TUTAR</t>
  </si>
  <si>
    <t>MALİYET</t>
  </si>
  <si>
    <t>PAYI</t>
  </si>
  <si>
    <t>MALİYETİ</t>
  </si>
  <si>
    <t>AMORTİSÖR ÜST SACI</t>
  </si>
  <si>
    <t xml:space="preserve">YARIM ALT ŞASE </t>
  </si>
  <si>
    <t>ORTA DİREK İÇ SACI</t>
  </si>
  <si>
    <t>MARŞPİYE</t>
  </si>
  <si>
    <t>SW ARKA PANEL</t>
  </si>
  <si>
    <t>EGSOZ</t>
  </si>
  <si>
    <t>YARIMAMUL ( Romanya İhracatı)</t>
  </si>
  <si>
    <t>ÖN ÇAMURLUK</t>
  </si>
  <si>
    <t>BENZİN DEPOSU</t>
  </si>
  <si>
    <t>RENAULT - 9</t>
  </si>
  <si>
    <t>ÖN KAPI SACI</t>
  </si>
  <si>
    <t>MERCDEDES</t>
  </si>
  <si>
    <t>DACIA</t>
  </si>
  <si>
    <t>LADA 2104</t>
  </si>
  <si>
    <t>LADA SAMARA</t>
  </si>
  <si>
    <t>ÖN ÇAMURLUK UZUN</t>
  </si>
  <si>
    <t>MOSKOVIC</t>
  </si>
  <si>
    <t>LADA 2101</t>
  </si>
  <si>
    <t>LADA 2103</t>
  </si>
  <si>
    <t>SKODA</t>
  </si>
  <si>
    <t>POLONES</t>
  </si>
  <si>
    <t>ÇİNKO  ÇENTO</t>
  </si>
  <si>
    <t>MALİYETİ $</t>
  </si>
  <si>
    <t>USD 1 =</t>
  </si>
  <si>
    <t>131 GRUBU</t>
  </si>
  <si>
    <t>M131 MOTOR KAPUTU</t>
  </si>
  <si>
    <t>124 GRUBU</t>
  </si>
  <si>
    <t>124 MOTOR KAPUTU</t>
  </si>
  <si>
    <t>BOYASIZ MAMÜLLER</t>
  </si>
  <si>
    <t>ÖN ÇAMURLUK YM</t>
  </si>
  <si>
    <t>S ARKA PANEL</t>
  </si>
  <si>
    <t>TRAKTÖR ÖN PANEL</t>
  </si>
  <si>
    <t>TRAKTÖR</t>
  </si>
  <si>
    <t>Hammadde</t>
  </si>
  <si>
    <t xml:space="preserve"> OTOMOTİV ve TEKSTİL SAN. -  MALİYET TABLOSU (TEMMUZ AĞUST. EYLÜL2000)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</si>
</sst>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name val="Arial Tur"/>
      <family val="2"/>
    </font>
    <font>
      <b/>
      <sz val="12"/>
      <name val="Arial Tur"/>
      <family val="2"/>
    </font>
    <font>
      <sz val="10"/>
      <color indexed="8"/>
      <name val="Arial Tur"/>
      <family val="2"/>
    </font>
    <font>
      <sz val="11"/>
      <name val="Arial Tur"/>
      <family val="2"/>
    </font>
    <font>
      <b/>
      <sz val="10"/>
      <name val="Times New Roman Tur"/>
      <family val="1"/>
    </font>
    <font>
      <sz val="11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 Tur"/>
      <family val="2"/>
    </font>
    <font>
      <b/>
      <i/>
      <sz val="10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8"/>
      <color indexed="8"/>
      <name val="Times New Roman Tur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2"/>
    </font>
    <font>
      <sz val="9"/>
      <color indexed="8"/>
      <name val="Arial Tur"/>
      <family val="2"/>
    </font>
    <font>
      <b/>
      <sz val="9"/>
      <name val="Arial"/>
      <family val="2"/>
    </font>
    <font>
      <b/>
      <sz val="9"/>
      <name val="Arial Tur"/>
      <family val="2"/>
    </font>
    <font>
      <b/>
      <sz val="12"/>
      <name val="Courier New"/>
      <family val="3"/>
    </font>
    <font>
      <b/>
      <sz val="8"/>
      <name val="Arial"/>
      <family val="2"/>
    </font>
    <font>
      <b/>
      <sz val="10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Alignment="1">
      <alignment/>
    </xf>
    <xf numFmtId="167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30" fillId="2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28" fillId="2" borderId="1" xfId="0" applyFont="1" applyFill="1" applyBorder="1" applyAlignment="1">
      <alignment/>
    </xf>
    <xf numFmtId="0" fontId="26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0" fontId="27" fillId="2" borderId="1" xfId="0" applyFont="1" applyFill="1" applyBorder="1" applyAlignment="1">
      <alignment/>
    </xf>
    <xf numFmtId="3" fontId="25" fillId="2" borderId="1" xfId="0" applyNumberFormat="1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1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0" fontId="31" fillId="2" borderId="1" xfId="0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0" fontId="29" fillId="2" borderId="2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5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6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6" fillId="2" borderId="7" xfId="0" applyFont="1" applyFill="1" applyBorder="1" applyAlignment="1">
      <alignment/>
    </xf>
    <xf numFmtId="3" fontId="30" fillId="2" borderId="7" xfId="0" applyNumberFormat="1" applyFont="1" applyFill="1" applyBorder="1" applyAlignment="1">
      <alignment/>
    </xf>
    <xf numFmtId="3" fontId="27" fillId="2" borderId="7" xfId="0" applyNumberFormat="1" applyFon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left"/>
    </xf>
    <xf numFmtId="3" fontId="0" fillId="2" borderId="9" xfId="0" applyNumberFormat="1" applyFont="1" applyFill="1" applyBorder="1" applyAlignment="1">
      <alignment/>
    </xf>
    <xf numFmtId="3" fontId="16" fillId="2" borderId="9" xfId="0" applyNumberFormat="1" applyFont="1" applyFill="1" applyBorder="1" applyAlignment="1">
      <alignment/>
    </xf>
    <xf numFmtId="167" fontId="0" fillId="2" borderId="9" xfId="0" applyNumberForma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22" fillId="2" borderId="5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8" fillId="2" borderId="17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/>
    </xf>
    <xf numFmtId="3" fontId="16" fillId="2" borderId="17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raf%20tevzii%204.%20d&#246;n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H3">
            <v>122503791364</v>
          </cell>
        </row>
        <row r="222">
          <cell r="H222">
            <v>147716895290.3992</v>
          </cell>
          <cell r="I222">
            <v>65675703845.10092</v>
          </cell>
          <cell r="J222">
            <v>15338129800.163836</v>
          </cell>
          <cell r="L222">
            <v>25918803310.6195</v>
          </cell>
          <cell r="M222">
            <v>48673322656.681496</v>
          </cell>
          <cell r="N222">
            <v>6436858569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3"/>
  <sheetViews>
    <sheetView tabSelected="1" workbookViewId="0" topLeftCell="A1">
      <selection activeCell="B242" sqref="B242:B243"/>
    </sheetView>
  </sheetViews>
  <sheetFormatPr defaultColWidth="9.140625" defaultRowHeight="12.75"/>
  <cols>
    <col min="1" max="1" width="6.00390625" style="24" customWidth="1"/>
    <col min="2" max="2" width="32.7109375" style="6" bestFit="1" customWidth="1"/>
    <col min="3" max="3" width="8.8515625" style="14" bestFit="1" customWidth="1"/>
    <col min="4" max="4" width="14.8515625" style="15" bestFit="1" customWidth="1"/>
    <col min="5" max="5" width="13.421875" style="15" bestFit="1" customWidth="1"/>
    <col min="6" max="7" width="10.7109375" style="15" bestFit="1" customWidth="1"/>
    <col min="8" max="8" width="10.8515625" style="15" customWidth="1"/>
    <col min="9" max="9" width="10.7109375" style="15" customWidth="1"/>
    <col min="10" max="10" width="9.8515625" style="15" bestFit="1" customWidth="1"/>
    <col min="11" max="11" width="18.57421875" style="15" bestFit="1" customWidth="1"/>
    <col min="12" max="12" width="14.8515625" style="15" bestFit="1" customWidth="1"/>
    <col min="13" max="13" width="13.8515625" style="15" bestFit="1" customWidth="1"/>
    <col min="14" max="14" width="6.28125" style="15" customWidth="1"/>
    <col min="15" max="15" width="14.8515625" style="15" bestFit="1" customWidth="1"/>
    <col min="16" max="16" width="14.57421875" style="15" customWidth="1"/>
    <col min="17" max="17" width="13.421875" style="15" customWidth="1"/>
    <col min="18" max="18" width="13.421875" style="15" bestFit="1" customWidth="1"/>
    <col min="19" max="19" width="13.7109375" style="15" customWidth="1"/>
    <col min="20" max="20" width="14.421875" style="15" bestFit="1" customWidth="1"/>
    <col min="21" max="21" width="10.8515625" style="15" customWidth="1"/>
    <col min="22" max="22" width="10.28125" style="14" bestFit="1" customWidth="1"/>
    <col min="23" max="23" width="24.28125" style="3" bestFit="1" customWidth="1"/>
  </cols>
  <sheetData>
    <row r="1" spans="1:23" s="1" customFormat="1" ht="28.5" customHeight="1">
      <c r="A1" s="16" t="s">
        <v>69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19"/>
      <c r="S1" s="19"/>
      <c r="T1" s="19"/>
      <c r="U1" s="19"/>
      <c r="V1" s="15"/>
      <c r="W1" s="2"/>
    </row>
    <row r="2" spans="1:21" ht="16.5">
      <c r="A2" s="53" t="s">
        <v>0</v>
      </c>
      <c r="B2" s="52"/>
      <c r="C2" s="56"/>
      <c r="D2" s="54">
        <v>300000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</row>
    <row r="3" spans="1:21" ht="16.5">
      <c r="A3" s="53" t="s">
        <v>1</v>
      </c>
      <c r="B3" s="52"/>
      <c r="C3" s="57"/>
      <c r="D3" s="55">
        <f>'[1]Sayfa1'!$H$222-'[1]Sayfa1'!$H$3+'[1]Sayfa1'!$I$222</f>
        <v>90888807771.50012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2"/>
      <c r="S3" s="22"/>
      <c r="T3" s="22"/>
      <c r="U3" s="22"/>
    </row>
    <row r="4" spans="1:21" ht="16.5">
      <c r="A4" s="53" t="s">
        <v>2</v>
      </c>
      <c r="B4" s="52"/>
      <c r="C4" s="57"/>
      <c r="D4" s="55">
        <f>'[1]Sayfa1'!$J$222</f>
        <v>15338129800.163836</v>
      </c>
      <c r="E4" s="21"/>
      <c r="F4" s="89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</row>
    <row r="5" spans="1:21" ht="16.5">
      <c r="A5" s="53" t="s">
        <v>3</v>
      </c>
      <c r="B5" s="52"/>
      <c r="C5" s="57"/>
      <c r="D5" s="54">
        <f>'[1]Sayfa1'!$M$222</f>
        <v>48673322656.681496</v>
      </c>
      <c r="E5" s="21"/>
      <c r="F5" s="89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</row>
    <row r="6" spans="1:21" ht="16.5">
      <c r="A6" s="53" t="s">
        <v>4</v>
      </c>
      <c r="B6" s="52"/>
      <c r="C6" s="57"/>
      <c r="D6" s="54">
        <f>'[1]Sayfa1'!$L$222</f>
        <v>25918803310.6195</v>
      </c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22"/>
      <c r="T6" s="22"/>
      <c r="U6" s="22"/>
    </row>
    <row r="7" spans="1:21" ht="16.5">
      <c r="A7" s="53" t="s">
        <v>5</v>
      </c>
      <c r="B7" s="52"/>
      <c r="C7" s="57"/>
      <c r="D7" s="86">
        <f>'[1]Sayfa1'!$N$222</f>
        <v>6436858569</v>
      </c>
      <c r="E7" s="87" t="s">
        <v>58</v>
      </c>
      <c r="F7" s="88">
        <v>620000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2:21" ht="16.5" thickBot="1">
      <c r="B8" s="25"/>
      <c r="C8" s="20"/>
      <c r="D8" s="10"/>
      <c r="L8" s="26"/>
      <c r="M8" s="26"/>
      <c r="N8" s="27" t="s">
        <v>6</v>
      </c>
      <c r="P8" s="21"/>
      <c r="Q8" s="22"/>
      <c r="R8" s="22"/>
      <c r="S8" s="22"/>
      <c r="T8" s="22"/>
      <c r="U8" s="22"/>
    </row>
    <row r="9" spans="1:22" ht="12.75">
      <c r="A9" s="72" t="s">
        <v>7</v>
      </c>
      <c r="B9" s="73" t="s">
        <v>8</v>
      </c>
      <c r="C9" s="74"/>
      <c r="D9" s="75" t="s">
        <v>9</v>
      </c>
      <c r="E9" s="75" t="s">
        <v>10</v>
      </c>
      <c r="F9" s="75" t="s">
        <v>11</v>
      </c>
      <c r="G9" s="75" t="s">
        <v>12</v>
      </c>
      <c r="H9" s="75" t="s">
        <v>13</v>
      </c>
      <c r="I9" s="75" t="s">
        <v>14</v>
      </c>
      <c r="J9" s="75" t="s">
        <v>14</v>
      </c>
      <c r="K9" s="75" t="s">
        <v>68</v>
      </c>
      <c r="L9" s="75" t="s">
        <v>15</v>
      </c>
      <c r="M9" s="75" t="s">
        <v>16</v>
      </c>
      <c r="N9" s="75"/>
      <c r="O9" s="75"/>
      <c r="P9" s="76" t="s">
        <v>17</v>
      </c>
      <c r="Q9" s="75" t="s">
        <v>18</v>
      </c>
      <c r="R9" s="75" t="s">
        <v>19</v>
      </c>
      <c r="S9" s="75" t="s">
        <v>20</v>
      </c>
      <c r="T9" s="75" t="s">
        <v>21</v>
      </c>
      <c r="U9" s="76" t="s">
        <v>22</v>
      </c>
      <c r="V9" s="77" t="s">
        <v>22</v>
      </c>
    </row>
    <row r="10" spans="1:22" ht="13.5" customHeight="1" thickBot="1">
      <c r="A10" s="78" t="s">
        <v>23</v>
      </c>
      <c r="B10" s="79"/>
      <c r="C10" s="79" t="s">
        <v>24</v>
      </c>
      <c r="D10" s="80" t="s">
        <v>25</v>
      </c>
      <c r="E10" s="80" t="s">
        <v>26</v>
      </c>
      <c r="F10" s="80" t="s">
        <v>27</v>
      </c>
      <c r="G10" s="80" t="s">
        <v>27</v>
      </c>
      <c r="H10" s="80" t="s">
        <v>27</v>
      </c>
      <c r="I10" s="80" t="s">
        <v>27</v>
      </c>
      <c r="J10" s="80" t="s">
        <v>28</v>
      </c>
      <c r="K10" s="80" t="s">
        <v>29</v>
      </c>
      <c r="L10" s="80" t="s">
        <v>29</v>
      </c>
      <c r="M10" s="80" t="s">
        <v>29</v>
      </c>
      <c r="N10" s="80" t="s">
        <v>30</v>
      </c>
      <c r="O10" s="80" t="s">
        <v>31</v>
      </c>
      <c r="P10" s="81" t="s">
        <v>32</v>
      </c>
      <c r="Q10" s="80" t="s">
        <v>33</v>
      </c>
      <c r="R10" s="80" t="s">
        <v>33</v>
      </c>
      <c r="S10" s="80" t="s">
        <v>33</v>
      </c>
      <c r="T10" s="80" t="s">
        <v>34</v>
      </c>
      <c r="U10" s="81" t="s">
        <v>34</v>
      </c>
      <c r="V10" s="82" t="s">
        <v>57</v>
      </c>
    </row>
    <row r="11" spans="1:22" ht="12.75">
      <c r="A11" s="67">
        <v>9001</v>
      </c>
      <c r="B11" s="68" t="s">
        <v>42</v>
      </c>
      <c r="C11" s="69">
        <v>4348</v>
      </c>
      <c r="D11" s="70">
        <v>650</v>
      </c>
      <c r="E11" s="70">
        <f>(C11*D11)/60</f>
        <v>47103.333333333336</v>
      </c>
      <c r="F11" s="70">
        <v>9360</v>
      </c>
      <c r="G11" s="70">
        <v>4650</v>
      </c>
      <c r="H11" s="70">
        <f>(C11*F11)/1000</f>
        <v>40697.28</v>
      </c>
      <c r="I11" s="70">
        <f>(C11*G11)/1000</f>
        <v>20218.2</v>
      </c>
      <c r="J11" s="70">
        <f>(C11*G11)/1000</f>
        <v>20218.2</v>
      </c>
      <c r="K11" s="69">
        <f>H11*300000</f>
        <v>12209184000</v>
      </c>
      <c r="L11" s="70">
        <f>(D3/E244)*E11</f>
        <v>4682222258.626192</v>
      </c>
      <c r="M11" s="70">
        <f>(D4/I244)*I11</f>
        <v>1304517528.4549325</v>
      </c>
      <c r="N11" s="70">
        <f aca="true" t="shared" si="0" ref="N11:N41">C11</f>
        <v>4348</v>
      </c>
      <c r="O11" s="70">
        <f aca="true" t="shared" si="1" ref="O11:O25">K11+L11+M11</f>
        <v>18195923787.081123</v>
      </c>
      <c r="P11" s="70">
        <f aca="true" t="shared" si="2" ref="P11:P25">O11/N11</f>
        <v>4184895.0752256494</v>
      </c>
      <c r="Q11" s="70">
        <f>(D5/O244)*O11</f>
        <v>3704286778.075287</v>
      </c>
      <c r="R11" s="70">
        <f>(D6/O244)*O11</f>
        <v>1972552420.2297742</v>
      </c>
      <c r="S11" s="70">
        <f>(D7/O244)*O11</f>
        <v>489877591.83138895</v>
      </c>
      <c r="T11" s="70">
        <f>O11+Q11+R11+S11</f>
        <v>24362640577.217575</v>
      </c>
      <c r="U11" s="70">
        <f aca="true" t="shared" si="3" ref="U11:U25">T11/N11</f>
        <v>5603183.205431825</v>
      </c>
      <c r="V11" s="71">
        <f>U11/F7</f>
        <v>9.037392266825524</v>
      </c>
    </row>
    <row r="12" spans="1:22" ht="12.75">
      <c r="A12" s="35">
        <f>A11+1</f>
        <v>9002</v>
      </c>
      <c r="B12" s="36"/>
      <c r="C12" s="37">
        <v>941</v>
      </c>
      <c r="D12" s="38">
        <v>130</v>
      </c>
      <c r="E12" s="38">
        <f aca="true" t="shared" si="4" ref="E12:E26">(C12*D12)/60</f>
        <v>2038.8333333333333</v>
      </c>
      <c r="F12" s="38">
        <v>672</v>
      </c>
      <c r="G12" s="38">
        <v>550</v>
      </c>
      <c r="H12" s="38">
        <f aca="true" t="shared" si="5" ref="H12:H26">(C12*F12)/1000</f>
        <v>632.352</v>
      </c>
      <c r="I12" s="38">
        <f aca="true" t="shared" si="6" ref="I12:I26">(C12*G12)/1000</f>
        <v>517.55</v>
      </c>
      <c r="J12" s="38">
        <f aca="true" t="shared" si="7" ref="J12:J26">(C12*G12)/1000</f>
        <v>517.55</v>
      </c>
      <c r="K12" s="69">
        <f aca="true" t="shared" si="8" ref="K12:K75">H12*300000</f>
        <v>189705600</v>
      </c>
      <c r="L12" s="38">
        <f>(D3/E244)*E12</f>
        <v>202666566.02425238</v>
      </c>
      <c r="M12" s="38">
        <f>(D4/I244)*I12</f>
        <v>33393331.10028836</v>
      </c>
      <c r="N12" s="38">
        <f t="shared" si="0"/>
        <v>941</v>
      </c>
      <c r="O12" s="38">
        <f t="shared" si="1"/>
        <v>425765497.1245408</v>
      </c>
      <c r="P12" s="38">
        <f>O12/N12</f>
        <v>452460.67707177554</v>
      </c>
      <c r="Q12" s="38">
        <f>(D5/O244)*O12</f>
        <v>86676418.30193035</v>
      </c>
      <c r="R12" s="38">
        <f>(D6/O244)*O12</f>
        <v>46155653.96023615</v>
      </c>
      <c r="S12" s="38">
        <f>(D7/O244)*O12</f>
        <v>11462620.906576252</v>
      </c>
      <c r="T12" s="38">
        <f aca="true" t="shared" si="9" ref="T12:T26">O12+Q12+R12+S12</f>
        <v>570060190.2932836</v>
      </c>
      <c r="U12" s="38">
        <f>T12/N12</f>
        <v>605802.5401628943</v>
      </c>
      <c r="V12" s="4">
        <f>U12/F7</f>
        <v>0.9771008712304746</v>
      </c>
    </row>
    <row r="13" spans="1:22" ht="12.75">
      <c r="A13" s="35">
        <f aca="true" t="shared" si="10" ref="A13:A27">A12+1</f>
        <v>9003</v>
      </c>
      <c r="B13" s="36"/>
      <c r="C13" s="37">
        <v>710</v>
      </c>
      <c r="D13" s="38">
        <v>3375</v>
      </c>
      <c r="E13" s="38">
        <f t="shared" si="4"/>
        <v>39937.5</v>
      </c>
      <c r="F13" s="38">
        <v>9240</v>
      </c>
      <c r="G13" s="38">
        <v>4170</v>
      </c>
      <c r="H13" s="38">
        <f t="shared" si="5"/>
        <v>6560.4</v>
      </c>
      <c r="I13" s="38">
        <f t="shared" si="6"/>
        <v>2960.7</v>
      </c>
      <c r="J13" s="38">
        <f t="shared" si="7"/>
        <v>2960.7</v>
      </c>
      <c r="K13" s="69">
        <f t="shared" si="8"/>
        <v>1968120000</v>
      </c>
      <c r="L13" s="38">
        <f>(D3/E244)*E13</f>
        <v>3969915465.0176964</v>
      </c>
      <c r="M13" s="38">
        <f>(D4/I244)*I13</f>
        <v>191030113.7834485</v>
      </c>
      <c r="N13" s="38">
        <f t="shared" si="0"/>
        <v>710</v>
      </c>
      <c r="O13" s="38">
        <f t="shared" si="1"/>
        <v>6129065578.801145</v>
      </c>
      <c r="P13" s="38">
        <f t="shared" si="2"/>
        <v>8632486.730705837</v>
      </c>
      <c r="Q13" s="38">
        <f>(D5/O244)*O13</f>
        <v>1247741903.6910267</v>
      </c>
      <c r="R13" s="38">
        <f>(D6/O244)*O13</f>
        <v>664429203.0831037</v>
      </c>
      <c r="S13" s="38">
        <f>(D7/O244)*O13</f>
        <v>165009038.34580216</v>
      </c>
      <c r="T13" s="38">
        <f t="shared" si="9"/>
        <v>8206245723.921078</v>
      </c>
      <c r="U13" s="38">
        <f t="shared" si="3"/>
        <v>11558092.568902927</v>
      </c>
      <c r="V13" s="4">
        <f>U13/F7</f>
        <v>18.642084788553106</v>
      </c>
    </row>
    <row r="14" spans="1:22" ht="12.75">
      <c r="A14" s="35">
        <f t="shared" si="10"/>
        <v>9004</v>
      </c>
      <c r="B14" s="36"/>
      <c r="C14" s="37">
        <v>963</v>
      </c>
      <c r="D14" s="38">
        <v>770</v>
      </c>
      <c r="E14" s="38">
        <f t="shared" si="4"/>
        <v>12358.5</v>
      </c>
      <c r="F14" s="38">
        <v>3370</v>
      </c>
      <c r="G14" s="38">
        <v>2000</v>
      </c>
      <c r="H14" s="38">
        <f t="shared" si="5"/>
        <v>3245.31</v>
      </c>
      <c r="I14" s="38">
        <f t="shared" si="6"/>
        <v>1926</v>
      </c>
      <c r="J14" s="38">
        <f t="shared" si="7"/>
        <v>1926</v>
      </c>
      <c r="K14" s="69">
        <f t="shared" si="8"/>
        <v>973593000</v>
      </c>
      <c r="L14" s="38">
        <f>(D3/E244)*E14</f>
        <v>1228474498.2640676</v>
      </c>
      <c r="M14" s="38">
        <f>(D4/I244)*I14</f>
        <v>124269260.35968581</v>
      </c>
      <c r="N14" s="38">
        <f t="shared" si="0"/>
        <v>963</v>
      </c>
      <c r="O14" s="38">
        <f t="shared" si="1"/>
        <v>2326336758.6237535</v>
      </c>
      <c r="P14" s="38">
        <f t="shared" si="2"/>
        <v>2415718.337096317</v>
      </c>
      <c r="Q14" s="38">
        <f>(D5/O244)*O14</f>
        <v>473590601.78295255</v>
      </c>
      <c r="R14" s="38">
        <f>(D6/O244)*O14</f>
        <v>252189515.4754813</v>
      </c>
      <c r="S14" s="38">
        <f>(D7/O244)*O14</f>
        <v>62630524.4206705</v>
      </c>
      <c r="T14" s="38">
        <f t="shared" si="9"/>
        <v>3114747400.302858</v>
      </c>
      <c r="U14" s="38">
        <f t="shared" si="3"/>
        <v>3234420.9764307975</v>
      </c>
      <c r="V14" s="4">
        <f>U14/F7</f>
        <v>5.216808026501286</v>
      </c>
    </row>
    <row r="15" spans="1:22" ht="12.75">
      <c r="A15" s="35">
        <f t="shared" si="10"/>
        <v>9005</v>
      </c>
      <c r="B15" s="36"/>
      <c r="C15" s="37">
        <v>0</v>
      </c>
      <c r="D15" s="38">
        <v>750</v>
      </c>
      <c r="E15" s="38">
        <f t="shared" si="4"/>
        <v>0</v>
      </c>
      <c r="F15" s="38">
        <v>2150</v>
      </c>
      <c r="G15" s="38">
        <v>870</v>
      </c>
      <c r="H15" s="38">
        <f t="shared" si="5"/>
        <v>0</v>
      </c>
      <c r="I15" s="38">
        <f t="shared" si="6"/>
        <v>0</v>
      </c>
      <c r="J15" s="38">
        <f t="shared" si="7"/>
        <v>0</v>
      </c>
      <c r="K15" s="69">
        <f t="shared" si="8"/>
        <v>0</v>
      </c>
      <c r="L15" s="38">
        <f>(D3/E244)*E15</f>
        <v>0</v>
      </c>
      <c r="M15" s="38">
        <f>(D4/I244)*I15</f>
        <v>0</v>
      </c>
      <c r="N15" s="38">
        <f t="shared" si="0"/>
        <v>0</v>
      </c>
      <c r="O15" s="38">
        <f t="shared" si="1"/>
        <v>0</v>
      </c>
      <c r="P15" s="38" t="e">
        <f>O15/N15</f>
        <v>#DIV/0!</v>
      </c>
      <c r="Q15" s="38">
        <f>(D5/O244)*O15</f>
        <v>0</v>
      </c>
      <c r="R15" s="38">
        <f>(D6/O244)*O15</f>
        <v>0</v>
      </c>
      <c r="S15" s="38">
        <f>(D7/O244)*O15</f>
        <v>0</v>
      </c>
      <c r="T15" s="38">
        <f t="shared" si="9"/>
        <v>0</v>
      </c>
      <c r="U15" s="38" t="e">
        <f>T15/E15</f>
        <v>#DIV/0!</v>
      </c>
      <c r="V15" s="4" t="e">
        <f>U15/F7</f>
        <v>#DIV/0!</v>
      </c>
    </row>
    <row r="16" spans="1:22" ht="12.75">
      <c r="A16" s="35">
        <f t="shared" si="10"/>
        <v>9006</v>
      </c>
      <c r="B16" s="36"/>
      <c r="C16" s="37">
        <v>464</v>
      </c>
      <c r="D16" s="38">
        <v>490</v>
      </c>
      <c r="E16" s="38">
        <f t="shared" si="4"/>
        <v>3789.3333333333335</v>
      </c>
      <c r="F16" s="38">
        <v>1860</v>
      </c>
      <c r="G16" s="38">
        <v>680</v>
      </c>
      <c r="H16" s="38">
        <f t="shared" si="5"/>
        <v>863.04</v>
      </c>
      <c r="I16" s="38">
        <f t="shared" si="6"/>
        <v>315.52</v>
      </c>
      <c r="J16" s="38">
        <f t="shared" si="7"/>
        <v>315.52</v>
      </c>
      <c r="K16" s="69">
        <f t="shared" si="8"/>
        <v>258912000</v>
      </c>
      <c r="L16" s="38">
        <f>(D3/E244)*E16</f>
        <v>376671874.8571407</v>
      </c>
      <c r="M16" s="38">
        <f>(D4/I244)*I16</f>
        <v>20357963.15092838</v>
      </c>
      <c r="N16" s="38">
        <f t="shared" si="0"/>
        <v>464</v>
      </c>
      <c r="O16" s="38">
        <f t="shared" si="1"/>
        <v>655941838.0080692</v>
      </c>
      <c r="P16" s="38">
        <f t="shared" si="2"/>
        <v>1413667.7543277352</v>
      </c>
      <c r="Q16" s="38">
        <f>(D5/O244)*O16</f>
        <v>133535219.54432549</v>
      </c>
      <c r="R16" s="38">
        <f>(D6/O244)*O16</f>
        <v>71108214.96248636</v>
      </c>
      <c r="S16" s="38">
        <f>(D7/O244)*O16</f>
        <v>17659516.04023474</v>
      </c>
      <c r="T16" s="38">
        <f t="shared" si="9"/>
        <v>878244788.5551157</v>
      </c>
      <c r="U16" s="38">
        <f t="shared" si="3"/>
        <v>1892768.9408515424</v>
      </c>
      <c r="V16" s="4">
        <f>U16/F7</f>
        <v>3.0528531304057136</v>
      </c>
    </row>
    <row r="17" spans="1:22" ht="12.75">
      <c r="A17" s="35">
        <f t="shared" si="10"/>
        <v>9007</v>
      </c>
      <c r="B17" s="36"/>
      <c r="C17" s="37">
        <v>1383</v>
      </c>
      <c r="D17" s="38">
        <v>1945</v>
      </c>
      <c r="E17" s="38">
        <f t="shared" si="4"/>
        <v>44832.25</v>
      </c>
      <c r="F17" s="38">
        <v>22200</v>
      </c>
      <c r="G17" s="38">
        <v>12020</v>
      </c>
      <c r="H17" s="38">
        <f t="shared" si="5"/>
        <v>30702.6</v>
      </c>
      <c r="I17" s="38">
        <f t="shared" si="6"/>
        <v>16623.66</v>
      </c>
      <c r="J17" s="38">
        <f t="shared" si="7"/>
        <v>16623.66</v>
      </c>
      <c r="K17" s="69">
        <f t="shared" si="8"/>
        <v>9210780000</v>
      </c>
      <c r="L17" s="38">
        <f>(D3/E244)*E17</f>
        <v>4456469298.4423065</v>
      </c>
      <c r="M17" s="38">
        <f>(D4/I244)*I17</f>
        <v>1072590826.9319286</v>
      </c>
      <c r="N17" s="38">
        <f t="shared" si="0"/>
        <v>1383</v>
      </c>
      <c r="O17" s="38">
        <f t="shared" si="1"/>
        <v>14739840125.374235</v>
      </c>
      <c r="P17" s="38">
        <f t="shared" si="2"/>
        <v>10657874.277204799</v>
      </c>
      <c r="Q17" s="38">
        <f>(D5/O244)*O17</f>
        <v>3000704747.188109</v>
      </c>
      <c r="R17" s="38">
        <f>(D6/O244)*O17</f>
        <v>1597891244.9473903</v>
      </c>
      <c r="S17" s="38">
        <f>(D7/O244)*O17</f>
        <v>396831590.9151382</v>
      </c>
      <c r="T17" s="38">
        <f t="shared" si="9"/>
        <v>19735267708.424873</v>
      </c>
      <c r="U17" s="38">
        <f t="shared" si="3"/>
        <v>14269897.113828542</v>
      </c>
      <c r="V17" s="4">
        <f>U17/F7</f>
        <v>23.01596308682023</v>
      </c>
    </row>
    <row r="18" spans="1:22" ht="12.75">
      <c r="A18" s="35">
        <f t="shared" si="10"/>
        <v>9008</v>
      </c>
      <c r="B18" s="36"/>
      <c r="C18" s="37">
        <v>36</v>
      </c>
      <c r="D18" s="38">
        <v>360</v>
      </c>
      <c r="E18" s="38">
        <f t="shared" si="4"/>
        <v>216</v>
      </c>
      <c r="F18" s="38">
        <v>1500</v>
      </c>
      <c r="G18" s="38">
        <v>1570</v>
      </c>
      <c r="H18" s="38">
        <f t="shared" si="5"/>
        <v>54</v>
      </c>
      <c r="I18" s="38">
        <f t="shared" si="6"/>
        <v>56.52</v>
      </c>
      <c r="J18" s="38">
        <f t="shared" si="7"/>
        <v>56.52</v>
      </c>
      <c r="K18" s="69">
        <f t="shared" si="8"/>
        <v>16200000</v>
      </c>
      <c r="L18" s="38">
        <f>(D3/E244)*E18</f>
        <v>21471092.092490077</v>
      </c>
      <c r="M18" s="38">
        <f>(D4/I244)*I18</f>
        <v>3646780.1638262942</v>
      </c>
      <c r="N18" s="38">
        <f t="shared" si="0"/>
        <v>36</v>
      </c>
      <c r="O18" s="38">
        <f t="shared" si="1"/>
        <v>41317872.25631637</v>
      </c>
      <c r="P18" s="38">
        <f t="shared" si="2"/>
        <v>1147718.673786566</v>
      </c>
      <c r="Q18" s="38">
        <f>(D5/O244)*O18</f>
        <v>8411402.998178214</v>
      </c>
      <c r="R18" s="38">
        <f>(D6/O244)*O18</f>
        <v>4479116.854501592</v>
      </c>
      <c r="S18" s="38">
        <f>(D7/O244)*O18</f>
        <v>1112375.4966973353</v>
      </c>
      <c r="T18" s="38">
        <f t="shared" si="9"/>
        <v>55320767.60569351</v>
      </c>
      <c r="U18" s="38">
        <f t="shared" si="3"/>
        <v>1536687.989047042</v>
      </c>
      <c r="V18" s="4">
        <f>U18/F7</f>
        <v>2.4785290145920036</v>
      </c>
    </row>
    <row r="19" spans="1:22" ht="12.75">
      <c r="A19" s="35">
        <f t="shared" si="10"/>
        <v>9009</v>
      </c>
      <c r="B19" s="36"/>
      <c r="C19" s="37">
        <v>130</v>
      </c>
      <c r="D19" s="38">
        <v>63</v>
      </c>
      <c r="E19" s="38">
        <f t="shared" si="4"/>
        <v>136.5</v>
      </c>
      <c r="F19" s="38">
        <v>880</v>
      </c>
      <c r="G19" s="38">
        <v>400</v>
      </c>
      <c r="H19" s="38">
        <f t="shared" si="5"/>
        <v>114.4</v>
      </c>
      <c r="I19" s="38">
        <f t="shared" si="6"/>
        <v>52</v>
      </c>
      <c r="J19" s="38">
        <f t="shared" si="7"/>
        <v>52</v>
      </c>
      <c r="K19" s="69">
        <f t="shared" si="8"/>
        <v>34320000</v>
      </c>
      <c r="L19" s="38">
        <f>(D3/E244)*E19</f>
        <v>13568537.364004144</v>
      </c>
      <c r="M19" s="38">
        <f>(D4/I244)*I19</f>
        <v>3355140.985827447</v>
      </c>
      <c r="N19" s="38">
        <f t="shared" si="0"/>
        <v>130</v>
      </c>
      <c r="O19" s="38">
        <f t="shared" si="1"/>
        <v>51243678.34983159</v>
      </c>
      <c r="P19" s="38">
        <f t="shared" si="2"/>
        <v>394182.1411525507</v>
      </c>
      <c r="Q19" s="38">
        <f>(D5/O244)*O19</f>
        <v>10432077.117513249</v>
      </c>
      <c r="R19" s="38">
        <f>(D6/O244)*O19</f>
        <v>5555136.575269815</v>
      </c>
      <c r="S19" s="38">
        <f>(D7/O244)*O19</f>
        <v>1379601.829527374</v>
      </c>
      <c r="T19" s="38">
        <f t="shared" si="9"/>
        <v>68610493.87214203</v>
      </c>
      <c r="U19" s="38">
        <f t="shared" si="3"/>
        <v>527773.029785708</v>
      </c>
      <c r="V19" s="4">
        <f>U19/F7</f>
        <v>0.8512468222350128</v>
      </c>
    </row>
    <row r="20" spans="1:22" ht="12.75">
      <c r="A20" s="35">
        <f t="shared" si="10"/>
        <v>9010</v>
      </c>
      <c r="B20" s="36"/>
      <c r="C20" s="37">
        <v>0</v>
      </c>
      <c r="D20" s="38">
        <v>360</v>
      </c>
      <c r="E20" s="38">
        <f t="shared" si="4"/>
        <v>0</v>
      </c>
      <c r="F20" s="38">
        <v>1700</v>
      </c>
      <c r="G20" s="38">
        <v>700</v>
      </c>
      <c r="H20" s="38">
        <f t="shared" si="5"/>
        <v>0</v>
      </c>
      <c r="I20" s="38">
        <f t="shared" si="6"/>
        <v>0</v>
      </c>
      <c r="J20" s="38">
        <f t="shared" si="7"/>
        <v>0</v>
      </c>
      <c r="K20" s="69">
        <f t="shared" si="8"/>
        <v>0</v>
      </c>
      <c r="L20" s="38">
        <f>(D3/E244)*E20</f>
        <v>0</v>
      </c>
      <c r="M20" s="38">
        <f>(D4/I244)*I20</f>
        <v>0</v>
      </c>
      <c r="N20" s="38">
        <f t="shared" si="0"/>
        <v>0</v>
      </c>
      <c r="O20" s="38">
        <f t="shared" si="1"/>
        <v>0</v>
      </c>
      <c r="P20" s="38" t="e">
        <f t="shared" si="2"/>
        <v>#DIV/0!</v>
      </c>
      <c r="Q20" s="38">
        <f>(D5/O244)*O20</f>
        <v>0</v>
      </c>
      <c r="R20" s="38">
        <f>(D6/O244)*O20</f>
        <v>0</v>
      </c>
      <c r="S20" s="38">
        <f>(D7/O244)*O20</f>
        <v>0</v>
      </c>
      <c r="T20" s="38">
        <f t="shared" si="9"/>
        <v>0</v>
      </c>
      <c r="U20" s="38" t="e">
        <f t="shared" si="3"/>
        <v>#DIV/0!</v>
      </c>
      <c r="V20" s="4" t="e">
        <f>U20/F7</f>
        <v>#DIV/0!</v>
      </c>
    </row>
    <row r="21" spans="1:22" ht="12.75">
      <c r="A21" s="35">
        <f t="shared" si="10"/>
        <v>9011</v>
      </c>
      <c r="B21" s="36"/>
      <c r="C21" s="37">
        <v>642</v>
      </c>
      <c r="D21" s="38">
        <v>1285</v>
      </c>
      <c r="E21" s="38">
        <f t="shared" si="4"/>
        <v>13749.5</v>
      </c>
      <c r="F21" s="38">
        <v>2891</v>
      </c>
      <c r="G21" s="38">
        <v>1210</v>
      </c>
      <c r="H21" s="38">
        <f t="shared" si="5"/>
        <v>1856.022</v>
      </c>
      <c r="I21" s="38">
        <f t="shared" si="6"/>
        <v>776.82</v>
      </c>
      <c r="J21" s="38">
        <f t="shared" si="7"/>
        <v>776.82</v>
      </c>
      <c r="K21" s="69">
        <f t="shared" si="8"/>
        <v>556806600</v>
      </c>
      <c r="L21" s="38">
        <f>(D3/E244)*E21</f>
        <v>1366744355.2115383</v>
      </c>
      <c r="M21" s="38">
        <f>(D4/I244)*I21</f>
        <v>50121935.01173995</v>
      </c>
      <c r="N21" s="38">
        <f t="shared" si="0"/>
        <v>642</v>
      </c>
      <c r="O21" s="38">
        <f t="shared" si="1"/>
        <v>1973672890.2232783</v>
      </c>
      <c r="P21" s="38">
        <f t="shared" si="2"/>
        <v>3074256.838354016</v>
      </c>
      <c r="Q21" s="38">
        <f>(D5/O244)*O21</f>
        <v>401796054.8224807</v>
      </c>
      <c r="R21" s="38">
        <f>(D6/O244)*O21</f>
        <v>213958537.19259503</v>
      </c>
      <c r="S21" s="38">
        <f>(D7/O244)*O21</f>
        <v>53135973.41026092</v>
      </c>
      <c r="T21" s="38">
        <f t="shared" si="9"/>
        <v>2642563455.6486154</v>
      </c>
      <c r="U21" s="38">
        <f t="shared" si="3"/>
        <v>4116142.4542813324</v>
      </c>
      <c r="V21" s="4">
        <f>U21/F7</f>
        <v>6.638939442389246</v>
      </c>
    </row>
    <row r="22" spans="1:22" ht="12.75">
      <c r="A22" s="35">
        <f t="shared" si="10"/>
        <v>9012</v>
      </c>
      <c r="B22" s="36"/>
      <c r="C22" s="37">
        <v>49</v>
      </c>
      <c r="D22" s="38">
        <v>28740</v>
      </c>
      <c r="E22" s="38">
        <f t="shared" si="4"/>
        <v>23471</v>
      </c>
      <c r="F22" s="38">
        <v>78282</v>
      </c>
      <c r="G22" s="38">
        <v>46110</v>
      </c>
      <c r="H22" s="38">
        <f t="shared" si="5"/>
        <v>3835.818</v>
      </c>
      <c r="I22" s="38">
        <f t="shared" si="6"/>
        <v>2259.39</v>
      </c>
      <c r="J22" s="38">
        <f t="shared" si="7"/>
        <v>2259.39</v>
      </c>
      <c r="K22" s="69">
        <f t="shared" si="8"/>
        <v>1150745400</v>
      </c>
      <c r="L22" s="38">
        <f>(D3/E244)*E22</f>
        <v>2333092604.1797895</v>
      </c>
      <c r="M22" s="38">
        <f>(D4/I244)*I22</f>
        <v>145780230.61478218</v>
      </c>
      <c r="N22" s="38">
        <f t="shared" si="0"/>
        <v>49</v>
      </c>
      <c r="O22" s="38">
        <f t="shared" si="1"/>
        <v>3629618234.794572</v>
      </c>
      <c r="P22" s="38">
        <f t="shared" si="2"/>
        <v>74073841.52641983</v>
      </c>
      <c r="Q22" s="38">
        <f>(D5/O244)*O22</f>
        <v>738909823.6472269</v>
      </c>
      <c r="R22" s="38">
        <f>(D6/O244)*O22</f>
        <v>393473412.91006005</v>
      </c>
      <c r="S22" s="38">
        <f>(D7/O244)*O22</f>
        <v>97717964.79994427</v>
      </c>
      <c r="T22" s="38">
        <f t="shared" si="9"/>
        <v>4859719436.151803</v>
      </c>
      <c r="U22" s="38">
        <f t="shared" si="3"/>
        <v>99177947.6765674</v>
      </c>
      <c r="V22" s="4">
        <f>U22/F7</f>
        <v>159.96443173639904</v>
      </c>
    </row>
    <row r="23" spans="1:22" ht="12.75">
      <c r="A23" s="35">
        <f t="shared" si="10"/>
        <v>9013</v>
      </c>
      <c r="B23" s="36"/>
      <c r="C23" s="37">
        <v>40</v>
      </c>
      <c r="D23" s="38">
        <v>3000</v>
      </c>
      <c r="E23" s="38">
        <f t="shared" si="4"/>
        <v>2000</v>
      </c>
      <c r="F23" s="38">
        <v>12961</v>
      </c>
      <c r="G23" s="38">
        <v>6560</v>
      </c>
      <c r="H23" s="38">
        <f t="shared" si="5"/>
        <v>518.44</v>
      </c>
      <c r="I23" s="38">
        <f t="shared" si="6"/>
        <v>262.4</v>
      </c>
      <c r="J23" s="38">
        <f t="shared" si="7"/>
        <v>262.4</v>
      </c>
      <c r="K23" s="69">
        <f t="shared" si="8"/>
        <v>155532000.00000003</v>
      </c>
      <c r="L23" s="38">
        <f>(D3/E244)*E23</f>
        <v>198806408.263797</v>
      </c>
      <c r="M23" s="38">
        <f>(D4/I244)*I23</f>
        <v>16930557.590021577</v>
      </c>
      <c r="N23" s="38">
        <f t="shared" si="0"/>
        <v>40</v>
      </c>
      <c r="O23" s="38">
        <f t="shared" si="1"/>
        <v>371268965.8538186</v>
      </c>
      <c r="P23" s="38">
        <f t="shared" si="2"/>
        <v>9281724.146345465</v>
      </c>
      <c r="Q23" s="38">
        <f>(D5/O244)*O23</f>
        <v>75582132.42783648</v>
      </c>
      <c r="R23" s="38">
        <f>(D6/O244)*O23</f>
        <v>40247887.69840379</v>
      </c>
      <c r="S23" s="38">
        <f>(D7/O244)*O23</f>
        <v>9995444.531556498</v>
      </c>
      <c r="T23" s="38">
        <f t="shared" si="9"/>
        <v>497094430.51161534</v>
      </c>
      <c r="U23" s="38">
        <f t="shared" si="3"/>
        <v>12427360.762790384</v>
      </c>
      <c r="V23" s="4">
        <f>U23/F7</f>
        <v>20.044130262565137</v>
      </c>
    </row>
    <row r="24" spans="1:22" ht="12.75">
      <c r="A24" s="35">
        <f t="shared" si="10"/>
        <v>9014</v>
      </c>
      <c r="B24" s="36"/>
      <c r="C24" s="37">
        <v>1117</v>
      </c>
      <c r="D24" s="38">
        <v>700</v>
      </c>
      <c r="E24" s="38">
        <f t="shared" si="4"/>
        <v>13031.666666666666</v>
      </c>
      <c r="F24" s="38">
        <v>5800</v>
      </c>
      <c r="G24" s="38">
        <v>2585</v>
      </c>
      <c r="H24" s="38">
        <f t="shared" si="5"/>
        <v>6478.6</v>
      </c>
      <c r="I24" s="38">
        <f t="shared" si="6"/>
        <v>2887.445</v>
      </c>
      <c r="J24" s="38">
        <f t="shared" si="7"/>
        <v>2887.445</v>
      </c>
      <c r="K24" s="69">
        <f t="shared" si="8"/>
        <v>1943580000</v>
      </c>
      <c r="L24" s="38">
        <f>(D3/E244)*E24</f>
        <v>1295389421.8455238</v>
      </c>
      <c r="M24" s="38">
        <f>(D4/I244)*I24</f>
        <v>186303558.91966408</v>
      </c>
      <c r="N24" s="38">
        <f t="shared" si="0"/>
        <v>1117</v>
      </c>
      <c r="O24" s="38">
        <f t="shared" si="1"/>
        <v>3425272980.7651877</v>
      </c>
      <c r="P24" s="38">
        <f t="shared" si="2"/>
        <v>3066493.2683663275</v>
      </c>
      <c r="Q24" s="38">
        <f>(D5/O244)*O24</f>
        <v>697309659.1531928</v>
      </c>
      <c r="R24" s="38">
        <f>(D6/O244)*O24</f>
        <v>371321103.95807856</v>
      </c>
      <c r="S24" s="38">
        <f>(D7/O244)*O24</f>
        <v>92216504.02678138</v>
      </c>
      <c r="T24" s="38">
        <f t="shared" si="9"/>
        <v>4586120247.90324</v>
      </c>
      <c r="U24" s="38">
        <f t="shared" si="3"/>
        <v>4105747.7599849957</v>
      </c>
      <c r="V24" s="4">
        <f>U24/F7</f>
        <v>6.622173806427412</v>
      </c>
    </row>
    <row r="25" spans="1:22" ht="12.75">
      <c r="A25" s="35">
        <f>A93+1</f>
        <v>9016</v>
      </c>
      <c r="B25" s="36"/>
      <c r="C25" s="37">
        <v>208</v>
      </c>
      <c r="D25" s="38">
        <v>4800</v>
      </c>
      <c r="E25" s="38">
        <f t="shared" si="4"/>
        <v>16640</v>
      </c>
      <c r="F25" s="38">
        <v>17020</v>
      </c>
      <c r="G25" s="38">
        <v>11030</v>
      </c>
      <c r="H25" s="38">
        <f t="shared" si="5"/>
        <v>3540.16</v>
      </c>
      <c r="I25" s="38">
        <f t="shared" si="6"/>
        <v>2294.24</v>
      </c>
      <c r="J25" s="38">
        <f t="shared" si="7"/>
        <v>2294.24</v>
      </c>
      <c r="K25" s="69">
        <f t="shared" si="8"/>
        <v>1062048000</v>
      </c>
      <c r="L25" s="38">
        <f>(D3/E244)*E25</f>
        <v>1654069316.754791</v>
      </c>
      <c r="M25" s="38">
        <f>(D4/I244)*I25</f>
        <v>148028820.29470694</v>
      </c>
      <c r="N25" s="38">
        <f t="shared" si="0"/>
        <v>208</v>
      </c>
      <c r="O25" s="38">
        <f t="shared" si="1"/>
        <v>2864146137.049498</v>
      </c>
      <c r="P25" s="38">
        <f t="shared" si="2"/>
        <v>13769933.35119951</v>
      </c>
      <c r="Q25" s="38">
        <f>(D5/O244)*O25</f>
        <v>583076670.9124469</v>
      </c>
      <c r="R25" s="38">
        <f>(D6/O244)*O25</f>
        <v>310491429.87397796</v>
      </c>
      <c r="S25" s="38">
        <f>(D7/O244)*O25</f>
        <v>77109633.38212888</v>
      </c>
      <c r="T25" s="38">
        <f t="shared" si="9"/>
        <v>3834823871.218052</v>
      </c>
      <c r="U25" s="38">
        <f t="shared" si="3"/>
        <v>18436653.227009866</v>
      </c>
      <c r="V25" s="4">
        <f>U25/F7</f>
        <v>29.736537462919138</v>
      </c>
    </row>
    <row r="26" spans="1:22" ht="12.75">
      <c r="A26" s="35">
        <f t="shared" si="10"/>
        <v>9017</v>
      </c>
      <c r="B26" s="36"/>
      <c r="C26" s="37">
        <v>1989</v>
      </c>
      <c r="D26" s="38">
        <v>1990</v>
      </c>
      <c r="E26" s="38">
        <f t="shared" si="4"/>
        <v>65968.5</v>
      </c>
      <c r="F26" s="38">
        <v>8490</v>
      </c>
      <c r="G26" s="38">
        <v>6030</v>
      </c>
      <c r="H26" s="38">
        <f t="shared" si="5"/>
        <v>16886.61</v>
      </c>
      <c r="I26" s="38">
        <f t="shared" si="6"/>
        <v>11993.67</v>
      </c>
      <c r="J26" s="38">
        <f t="shared" si="7"/>
        <v>11993.67</v>
      </c>
      <c r="K26" s="69">
        <f t="shared" si="8"/>
        <v>5065983000</v>
      </c>
      <c r="L26" s="38">
        <f>(D3/E244)*E26</f>
        <v>6557480271.7751465</v>
      </c>
      <c r="M26" s="38">
        <f>(D4/I244)*I26</f>
        <v>773854880.528636</v>
      </c>
      <c r="N26" s="38">
        <f t="shared" si="0"/>
        <v>1989</v>
      </c>
      <c r="O26" s="38">
        <f>K26+L26+M26</f>
        <v>12397318152.303783</v>
      </c>
      <c r="P26" s="38">
        <f aca="true" t="shared" si="11" ref="P26:P41">O26/N26</f>
        <v>6232940.247513214</v>
      </c>
      <c r="Q26" s="38">
        <f>(D5/O244)*O26</f>
        <v>2523819194.482259</v>
      </c>
      <c r="R26" s="38">
        <f>(D6/O244)*O26</f>
        <v>1343947150.572681</v>
      </c>
      <c r="S26" s="38">
        <f>(D7/O244)*O26</f>
        <v>333765321.9854666</v>
      </c>
      <c r="T26" s="38">
        <f t="shared" si="9"/>
        <v>16598849819.344189</v>
      </c>
      <c r="U26" s="38">
        <f aca="true" t="shared" si="12" ref="U26:U41">T26/N26</f>
        <v>8345324.192732121</v>
      </c>
      <c r="V26" s="4">
        <f>U26/F7</f>
        <v>13.460200310858259</v>
      </c>
    </row>
    <row r="27" spans="1:22" ht="12.75">
      <c r="A27" s="35">
        <f t="shared" si="10"/>
        <v>9018</v>
      </c>
      <c r="B27" s="36"/>
      <c r="C27" s="37">
        <v>5</v>
      </c>
      <c r="D27" s="38">
        <v>161</v>
      </c>
      <c r="E27" s="38">
        <f aca="true" t="shared" si="13" ref="E27:E42">(C27*D27)/60</f>
        <v>13.416666666666666</v>
      </c>
      <c r="F27" s="38">
        <v>1545</v>
      </c>
      <c r="G27" s="38">
        <v>980</v>
      </c>
      <c r="H27" s="38">
        <f aca="true" t="shared" si="14" ref="H27:H42">(C27*F27)/1000</f>
        <v>7.725</v>
      </c>
      <c r="I27" s="38">
        <f aca="true" t="shared" si="15" ref="I27:I42">(C27*G27)/1000</f>
        <v>4.9</v>
      </c>
      <c r="J27" s="38">
        <f aca="true" t="shared" si="16" ref="J27:J42">(C27*G27)/1000</f>
        <v>4.9</v>
      </c>
      <c r="K27" s="69">
        <f t="shared" si="8"/>
        <v>2317500</v>
      </c>
      <c r="L27" s="38">
        <f>(D3/E244)*E27</f>
        <v>1333659.6554363049</v>
      </c>
      <c r="M27" s="38">
        <f>(D4/I244)*I27</f>
        <v>316157.5159722017</v>
      </c>
      <c r="N27" s="38">
        <f t="shared" si="0"/>
        <v>5</v>
      </c>
      <c r="O27" s="38">
        <f aca="true" t="shared" si="17" ref="O27:O42">K27+L27+M27</f>
        <v>3967317.1714085066</v>
      </c>
      <c r="P27" s="38">
        <f t="shared" si="11"/>
        <v>793463.4342817013</v>
      </c>
      <c r="Q27" s="38">
        <f>(D5/O244)*O27</f>
        <v>807657.842187359</v>
      </c>
      <c r="R27" s="38">
        <f>(D6/O244)*O27</f>
        <v>430082.09859821294</v>
      </c>
      <c r="S27" s="38">
        <f>(D7/O244)*O27</f>
        <v>106809.62421598937</v>
      </c>
      <c r="T27" s="38">
        <f aca="true" t="shared" si="18" ref="T27:T42">O27+Q27+R27+S27</f>
        <v>5311866.736410068</v>
      </c>
      <c r="U27" s="38">
        <f t="shared" si="12"/>
        <v>1062373.3472820136</v>
      </c>
      <c r="V27" s="4">
        <f>U27/F7</f>
        <v>1.7135053988419575</v>
      </c>
    </row>
    <row r="28" spans="1:22" ht="12.75">
      <c r="A28" s="35">
        <f aca="true" t="shared" si="19" ref="A28:A43">A27+1</f>
        <v>9019</v>
      </c>
      <c r="B28" s="36"/>
      <c r="C28" s="37">
        <v>130</v>
      </c>
      <c r="D28" s="38">
        <v>96</v>
      </c>
      <c r="E28" s="38">
        <f t="shared" si="13"/>
        <v>208</v>
      </c>
      <c r="F28" s="38">
        <v>330</v>
      </c>
      <c r="G28" s="38">
        <v>160</v>
      </c>
      <c r="H28" s="38">
        <f t="shared" si="14"/>
        <v>42.9</v>
      </c>
      <c r="I28" s="38">
        <f t="shared" si="15"/>
        <v>20.8</v>
      </c>
      <c r="J28" s="38">
        <f t="shared" si="16"/>
        <v>20.8</v>
      </c>
      <c r="K28" s="69">
        <f t="shared" si="8"/>
        <v>12870000</v>
      </c>
      <c r="L28" s="38">
        <f>(D3/E244)*E28</f>
        <v>20675866.45943489</v>
      </c>
      <c r="M28" s="38">
        <f>(D4/I244)*I28</f>
        <v>1342056.3943309786</v>
      </c>
      <c r="N28" s="38">
        <f t="shared" si="0"/>
        <v>130</v>
      </c>
      <c r="O28" s="38">
        <f t="shared" si="17"/>
        <v>34887922.85376587</v>
      </c>
      <c r="P28" s="38">
        <f t="shared" si="11"/>
        <v>268368.6373366605</v>
      </c>
      <c r="Q28" s="38">
        <f>(D5/O244)*O28</f>
        <v>7102407.816934838</v>
      </c>
      <c r="R28" s="38">
        <f>(D6/O244)*O28</f>
        <v>3782069.955186645</v>
      </c>
      <c r="S28" s="38">
        <f>(D7/O244)*O28</f>
        <v>939265.9494285397</v>
      </c>
      <c r="T28" s="38">
        <f t="shared" si="18"/>
        <v>46711666.57531589</v>
      </c>
      <c r="U28" s="38">
        <f t="shared" si="12"/>
        <v>359320.51211781456</v>
      </c>
      <c r="V28" s="4">
        <f>U28/F7</f>
        <v>0.5795492130932492</v>
      </c>
    </row>
    <row r="29" spans="1:22" ht="12.75">
      <c r="A29" s="35">
        <f t="shared" si="19"/>
        <v>9020</v>
      </c>
      <c r="B29" s="36"/>
      <c r="C29" s="37">
        <v>382</v>
      </c>
      <c r="D29" s="38">
        <v>194</v>
      </c>
      <c r="E29" s="38">
        <f t="shared" si="13"/>
        <v>1235.1333333333334</v>
      </c>
      <c r="F29" s="38">
        <v>1400</v>
      </c>
      <c r="G29" s="38">
        <v>900</v>
      </c>
      <c r="H29" s="38">
        <f t="shared" si="14"/>
        <v>534.8</v>
      </c>
      <c r="I29" s="38">
        <f t="shared" si="15"/>
        <v>343.8</v>
      </c>
      <c r="J29" s="38">
        <f t="shared" si="16"/>
        <v>343.8</v>
      </c>
      <c r="K29" s="69">
        <f t="shared" si="8"/>
        <v>160440000</v>
      </c>
      <c r="L29" s="38">
        <f>(D3/E244)*E29</f>
        <v>122776210.86344558</v>
      </c>
      <c r="M29" s="38">
        <f>(D4/I244)*I29</f>
        <v>22182643.671682235</v>
      </c>
      <c r="N29" s="38">
        <f t="shared" si="0"/>
        <v>382</v>
      </c>
      <c r="O29" s="38">
        <f t="shared" si="17"/>
        <v>305398854.5351278</v>
      </c>
      <c r="P29" s="38">
        <f t="shared" si="11"/>
        <v>799473.441191434</v>
      </c>
      <c r="Q29" s="38">
        <f>(D5/O244)*O29</f>
        <v>62172437.7465798</v>
      </c>
      <c r="R29" s="38">
        <f>(D6/O244)*O29</f>
        <v>33107153.926220246</v>
      </c>
      <c r="S29" s="38">
        <f>(D7/O244)*O29</f>
        <v>8222064.301783508</v>
      </c>
      <c r="T29" s="38">
        <f t="shared" si="18"/>
        <v>408900510.5097114</v>
      </c>
      <c r="U29" s="38">
        <f t="shared" si="12"/>
        <v>1070420.1845803964</v>
      </c>
      <c r="V29" s="4">
        <f>U29/F7</f>
        <v>1.7264841686780588</v>
      </c>
    </row>
    <row r="30" spans="1:22" ht="12.75">
      <c r="A30" s="35">
        <f t="shared" si="19"/>
        <v>9021</v>
      </c>
      <c r="B30" s="36"/>
      <c r="C30" s="37">
        <v>12</v>
      </c>
      <c r="D30" s="38">
        <v>1050</v>
      </c>
      <c r="E30" s="38">
        <f t="shared" si="13"/>
        <v>210</v>
      </c>
      <c r="F30" s="38">
        <v>4380</v>
      </c>
      <c r="G30" s="38">
        <v>2570</v>
      </c>
      <c r="H30" s="38">
        <f t="shared" si="14"/>
        <v>52.56</v>
      </c>
      <c r="I30" s="38">
        <f t="shared" si="15"/>
        <v>30.84</v>
      </c>
      <c r="J30" s="38">
        <f t="shared" si="16"/>
        <v>30.84</v>
      </c>
      <c r="K30" s="69">
        <f t="shared" si="8"/>
        <v>15768000</v>
      </c>
      <c r="L30" s="38">
        <f>(D3/E244)*E30</f>
        <v>20874672.867698684</v>
      </c>
      <c r="M30" s="38">
        <f>(D4/I244)*I30</f>
        <v>1989856.6923638165</v>
      </c>
      <c r="N30" s="38">
        <f t="shared" si="0"/>
        <v>12</v>
      </c>
      <c r="O30" s="38">
        <f t="shared" si="17"/>
        <v>38632529.5600625</v>
      </c>
      <c r="P30" s="38">
        <f t="shared" si="11"/>
        <v>3219377.4633385413</v>
      </c>
      <c r="Q30" s="38">
        <f>(D5/O244)*O30</f>
        <v>7864726.744708924</v>
      </c>
      <c r="R30" s="38">
        <f>(D6/O244)*O30</f>
        <v>4188008.840606595</v>
      </c>
      <c r="S30" s="38">
        <f>(D7/O244)*O30</f>
        <v>1040079.6776624788</v>
      </c>
      <c r="T30" s="38">
        <f t="shared" si="18"/>
        <v>51725344.82304049</v>
      </c>
      <c r="U30" s="38">
        <f t="shared" si="12"/>
        <v>4310445.401920041</v>
      </c>
      <c r="V30" s="4">
        <f>U30/F7</f>
        <v>6.952331293419421</v>
      </c>
    </row>
    <row r="31" spans="1:22" ht="12.75">
      <c r="A31" s="35">
        <f t="shared" si="19"/>
        <v>9022</v>
      </c>
      <c r="B31" s="36"/>
      <c r="C31" s="37">
        <v>120</v>
      </c>
      <c r="D31" s="38">
        <v>9480</v>
      </c>
      <c r="E31" s="38">
        <f t="shared" si="13"/>
        <v>18960</v>
      </c>
      <c r="F31" s="38">
        <v>34752</v>
      </c>
      <c r="G31" s="38">
        <v>18850</v>
      </c>
      <c r="H31" s="38">
        <f t="shared" si="14"/>
        <v>4170.24</v>
      </c>
      <c r="I31" s="38">
        <f t="shared" si="15"/>
        <v>2262</v>
      </c>
      <c r="J31" s="38">
        <f t="shared" si="16"/>
        <v>2262</v>
      </c>
      <c r="K31" s="69">
        <f t="shared" si="8"/>
        <v>1251072000</v>
      </c>
      <c r="L31" s="38">
        <f>(D3/E244)*E31</f>
        <v>1884684750.3407955</v>
      </c>
      <c r="M31" s="38">
        <f>(D4/I244)*I31</f>
        <v>145948632.88349393</v>
      </c>
      <c r="N31" s="38">
        <f t="shared" si="0"/>
        <v>120</v>
      </c>
      <c r="O31" s="38">
        <f t="shared" si="17"/>
        <v>3281705383.2242894</v>
      </c>
      <c r="P31" s="38">
        <f t="shared" si="11"/>
        <v>27347544.860202413</v>
      </c>
      <c r="Q31" s="38">
        <f>(D5/O244)*O31</f>
        <v>668082478.4090985</v>
      </c>
      <c r="R31" s="38">
        <f>(D6/O244)*O31</f>
        <v>355757474.6909051</v>
      </c>
      <c r="S31" s="38">
        <f>(D7/O244)*O31</f>
        <v>88351322.47451048</v>
      </c>
      <c r="T31" s="38">
        <f t="shared" si="18"/>
        <v>4393896658.798803</v>
      </c>
      <c r="U31" s="38">
        <f t="shared" si="12"/>
        <v>36615805.489990026</v>
      </c>
      <c r="V31" s="4">
        <f>U31/F7</f>
        <v>59.05775079030649</v>
      </c>
    </row>
    <row r="32" spans="1:22" ht="12.75">
      <c r="A32" s="35">
        <f t="shared" si="19"/>
        <v>9023</v>
      </c>
      <c r="B32" s="36"/>
      <c r="C32" s="37">
        <v>120</v>
      </c>
      <c r="D32" s="38">
        <v>4320</v>
      </c>
      <c r="E32" s="38">
        <f t="shared" si="13"/>
        <v>8640</v>
      </c>
      <c r="F32" s="38">
        <v>26380</v>
      </c>
      <c r="G32" s="38">
        <v>16700</v>
      </c>
      <c r="H32" s="38">
        <f t="shared" si="14"/>
        <v>3165.6</v>
      </c>
      <c r="I32" s="38">
        <f t="shared" si="15"/>
        <v>2004</v>
      </c>
      <c r="J32" s="38">
        <f t="shared" si="16"/>
        <v>2004</v>
      </c>
      <c r="K32" s="69">
        <f t="shared" si="8"/>
        <v>949680000</v>
      </c>
      <c r="L32" s="38">
        <f>(D3/E244)*E32</f>
        <v>858843683.6996031</v>
      </c>
      <c r="M32" s="38">
        <f>(D4/I244)*I32</f>
        <v>129301971.83842698</v>
      </c>
      <c r="N32" s="38">
        <f t="shared" si="0"/>
        <v>120</v>
      </c>
      <c r="O32" s="38">
        <f t="shared" si="17"/>
        <v>1937825655.5380301</v>
      </c>
      <c r="P32" s="38">
        <f t="shared" si="11"/>
        <v>16148547.129483584</v>
      </c>
      <c r="Q32" s="38">
        <f>(D5/O244)*O32</f>
        <v>394498352.37939805</v>
      </c>
      <c r="R32" s="38">
        <f>(D6/O244)*O32</f>
        <v>210072471.8098012</v>
      </c>
      <c r="S32" s="38">
        <f>(D7/O244)*O32</f>
        <v>52170880.50226073</v>
      </c>
      <c r="T32" s="38">
        <f t="shared" si="18"/>
        <v>2594567360.22949</v>
      </c>
      <c r="U32" s="38">
        <f t="shared" si="12"/>
        <v>21621394.668579083</v>
      </c>
      <c r="V32" s="4">
        <f>U32/F7</f>
        <v>34.873217207385615</v>
      </c>
    </row>
    <row r="33" spans="1:22" ht="12.75">
      <c r="A33" s="35">
        <f t="shared" si="19"/>
        <v>9024</v>
      </c>
      <c r="B33" s="36"/>
      <c r="C33" s="37">
        <v>7</v>
      </c>
      <c r="D33" s="38">
        <v>900</v>
      </c>
      <c r="E33" s="38">
        <f t="shared" si="13"/>
        <v>105</v>
      </c>
      <c r="F33" s="38">
        <v>8315</v>
      </c>
      <c r="G33" s="38">
        <v>2850</v>
      </c>
      <c r="H33" s="38">
        <f t="shared" si="14"/>
        <v>58.205</v>
      </c>
      <c r="I33" s="38">
        <f t="shared" si="15"/>
        <v>19.95</v>
      </c>
      <c r="J33" s="38">
        <f t="shared" si="16"/>
        <v>19.95</v>
      </c>
      <c r="K33" s="69">
        <f t="shared" si="8"/>
        <v>17461500</v>
      </c>
      <c r="L33" s="38">
        <f>(D3/E244)*E33</f>
        <v>10437336.433849342</v>
      </c>
      <c r="M33" s="38">
        <f>(D4/I244)*I33</f>
        <v>1287212.7436011068</v>
      </c>
      <c r="N33" s="38">
        <f t="shared" si="0"/>
        <v>7</v>
      </c>
      <c r="O33" s="38">
        <f t="shared" si="17"/>
        <v>29186049.17745045</v>
      </c>
      <c r="P33" s="38">
        <f t="shared" si="11"/>
        <v>4169435.5967786354</v>
      </c>
      <c r="Q33" s="38">
        <f>(D5/O244)*O33</f>
        <v>5941632.716061606</v>
      </c>
      <c r="R33" s="38">
        <f>(D6/O244)*O33</f>
        <v>3163951.0373636424</v>
      </c>
      <c r="S33" s="38">
        <f>(D7/O244)*O33</f>
        <v>785757.9342178288</v>
      </c>
      <c r="T33" s="38">
        <f t="shared" si="18"/>
        <v>39077390.86509352</v>
      </c>
      <c r="U33" s="38">
        <f t="shared" si="12"/>
        <v>5582484.409299075</v>
      </c>
      <c r="V33" s="4">
        <f>U33/F7</f>
        <v>9.004007111772701</v>
      </c>
    </row>
    <row r="34" spans="1:22" ht="12.75">
      <c r="A34" s="35">
        <f t="shared" si="19"/>
        <v>9025</v>
      </c>
      <c r="B34" s="36"/>
      <c r="C34" s="37">
        <v>0</v>
      </c>
      <c r="D34" s="38">
        <v>60</v>
      </c>
      <c r="E34" s="38">
        <f t="shared" si="13"/>
        <v>0</v>
      </c>
      <c r="F34" s="38">
        <v>910</v>
      </c>
      <c r="G34" s="38">
        <v>800</v>
      </c>
      <c r="H34" s="38">
        <f t="shared" si="14"/>
        <v>0</v>
      </c>
      <c r="I34" s="38">
        <f t="shared" si="15"/>
        <v>0</v>
      </c>
      <c r="J34" s="38">
        <f t="shared" si="16"/>
        <v>0</v>
      </c>
      <c r="K34" s="69">
        <f t="shared" si="8"/>
        <v>0</v>
      </c>
      <c r="L34" s="38">
        <f>(D3/E244)*E34</f>
        <v>0</v>
      </c>
      <c r="M34" s="38">
        <f>(D4/I244)*I34</f>
        <v>0</v>
      </c>
      <c r="N34" s="38">
        <f t="shared" si="0"/>
        <v>0</v>
      </c>
      <c r="O34" s="38">
        <f t="shared" si="17"/>
        <v>0</v>
      </c>
      <c r="P34" s="38" t="e">
        <f t="shared" si="11"/>
        <v>#DIV/0!</v>
      </c>
      <c r="Q34" s="38">
        <f>(D5/O244)*O34</f>
        <v>0</v>
      </c>
      <c r="R34" s="38">
        <f>(D6/O244)*O34</f>
        <v>0</v>
      </c>
      <c r="S34" s="38">
        <f>(D7/O244)*O34</f>
        <v>0</v>
      </c>
      <c r="T34" s="38">
        <f t="shared" si="18"/>
        <v>0</v>
      </c>
      <c r="U34" s="38" t="e">
        <f t="shared" si="12"/>
        <v>#DIV/0!</v>
      </c>
      <c r="V34" s="4" t="e">
        <f>U34/F7</f>
        <v>#DIV/0!</v>
      </c>
    </row>
    <row r="35" spans="1:22" ht="12.75">
      <c r="A35" s="35">
        <f t="shared" si="19"/>
        <v>9026</v>
      </c>
      <c r="B35" s="36"/>
      <c r="C35" s="37">
        <v>0</v>
      </c>
      <c r="D35" s="38">
        <v>360</v>
      </c>
      <c r="E35" s="38">
        <f t="shared" si="13"/>
        <v>0</v>
      </c>
      <c r="F35" s="38">
        <v>1655</v>
      </c>
      <c r="G35" s="38">
        <v>1355</v>
      </c>
      <c r="H35" s="38">
        <f t="shared" si="14"/>
        <v>0</v>
      </c>
      <c r="I35" s="38">
        <f t="shared" si="15"/>
        <v>0</v>
      </c>
      <c r="J35" s="38">
        <f t="shared" si="16"/>
        <v>0</v>
      </c>
      <c r="K35" s="69">
        <f t="shared" si="8"/>
        <v>0</v>
      </c>
      <c r="L35" s="38">
        <f>(D3/E244)*E35</f>
        <v>0</v>
      </c>
      <c r="M35" s="38">
        <f>(D4/I244)*I35</f>
        <v>0</v>
      </c>
      <c r="N35" s="38">
        <f t="shared" si="0"/>
        <v>0</v>
      </c>
      <c r="O35" s="38">
        <f t="shared" si="17"/>
        <v>0</v>
      </c>
      <c r="P35" s="38" t="e">
        <f t="shared" si="11"/>
        <v>#DIV/0!</v>
      </c>
      <c r="Q35" s="38">
        <f>(D5/O244)*O35</f>
        <v>0</v>
      </c>
      <c r="R35" s="38">
        <f>(D6/O244)*O35</f>
        <v>0</v>
      </c>
      <c r="S35" s="38">
        <f>(D7/O244)*O35</f>
        <v>0</v>
      </c>
      <c r="T35" s="38">
        <f t="shared" si="18"/>
        <v>0</v>
      </c>
      <c r="U35" s="38" t="e">
        <f t="shared" si="12"/>
        <v>#DIV/0!</v>
      </c>
      <c r="V35" s="4" t="e">
        <f>U35/F7</f>
        <v>#DIV/0!</v>
      </c>
    </row>
    <row r="36" spans="1:22" ht="12.75">
      <c r="A36" s="35">
        <f t="shared" si="19"/>
        <v>9027</v>
      </c>
      <c r="B36" s="36"/>
      <c r="C36" s="37">
        <v>0</v>
      </c>
      <c r="D36" s="38">
        <v>60</v>
      </c>
      <c r="E36" s="38">
        <f t="shared" si="13"/>
        <v>0</v>
      </c>
      <c r="F36" s="38">
        <v>1015</v>
      </c>
      <c r="G36" s="38">
        <v>850</v>
      </c>
      <c r="H36" s="38">
        <f t="shared" si="14"/>
        <v>0</v>
      </c>
      <c r="I36" s="38">
        <f t="shared" si="15"/>
        <v>0</v>
      </c>
      <c r="J36" s="38">
        <f t="shared" si="16"/>
        <v>0</v>
      </c>
      <c r="K36" s="69">
        <f t="shared" si="8"/>
        <v>0</v>
      </c>
      <c r="L36" s="38">
        <f>(D3/E244)*E36</f>
        <v>0</v>
      </c>
      <c r="M36" s="38">
        <f>(D4/I244)*I36</f>
        <v>0</v>
      </c>
      <c r="N36" s="38">
        <f>C36</f>
        <v>0</v>
      </c>
      <c r="O36" s="38">
        <f t="shared" si="17"/>
        <v>0</v>
      </c>
      <c r="P36" s="38" t="e">
        <f t="shared" si="11"/>
        <v>#DIV/0!</v>
      </c>
      <c r="Q36" s="38">
        <f>(D5/O244)*O36</f>
        <v>0</v>
      </c>
      <c r="R36" s="38">
        <f>(D6/O244)*O36</f>
        <v>0</v>
      </c>
      <c r="S36" s="38">
        <f>(D7/O244)*O36</f>
        <v>0</v>
      </c>
      <c r="T36" s="38">
        <f t="shared" si="18"/>
        <v>0</v>
      </c>
      <c r="U36" s="38" t="e">
        <f t="shared" si="12"/>
        <v>#DIV/0!</v>
      </c>
      <c r="V36" s="4" t="e">
        <f>U36/F8</f>
        <v>#DIV/0!</v>
      </c>
    </row>
    <row r="37" spans="1:22" ht="12.75">
      <c r="A37" s="35">
        <f t="shared" si="19"/>
        <v>9028</v>
      </c>
      <c r="B37" s="36"/>
      <c r="C37" s="37">
        <v>2042</v>
      </c>
      <c r="D37" s="38">
        <v>200</v>
      </c>
      <c r="E37" s="38">
        <f t="shared" si="13"/>
        <v>6806.666666666667</v>
      </c>
      <c r="F37" s="38">
        <v>5785</v>
      </c>
      <c r="G37" s="38">
        <v>4100</v>
      </c>
      <c r="H37" s="38">
        <f t="shared" si="14"/>
        <v>11812.97</v>
      </c>
      <c r="I37" s="38">
        <f t="shared" si="15"/>
        <v>8372.2</v>
      </c>
      <c r="J37" s="38">
        <f t="shared" si="16"/>
        <v>8372.2</v>
      </c>
      <c r="K37" s="69">
        <f t="shared" si="8"/>
        <v>3543891000</v>
      </c>
      <c r="L37" s="38">
        <f>(D3/E244)*E37</f>
        <v>676604476.1244558</v>
      </c>
      <c r="M37" s="38">
        <f>(D4/I244)*I37</f>
        <v>540190603.106626</v>
      </c>
      <c r="N37" s="38">
        <f t="shared" si="0"/>
        <v>2042</v>
      </c>
      <c r="O37" s="38">
        <f t="shared" si="17"/>
        <v>4760686079.231082</v>
      </c>
      <c r="P37" s="38">
        <f t="shared" si="11"/>
        <v>2331383.9761170824</v>
      </c>
      <c r="Q37" s="38">
        <f>(D5/O244)*O37</f>
        <v>969170167.1328918</v>
      </c>
      <c r="R37" s="38">
        <f>(D6/O244)*O37</f>
        <v>516088271.05600137</v>
      </c>
      <c r="S37" s="38">
        <f>(D7/O244)*O37</f>
        <v>128169004.18184532</v>
      </c>
      <c r="T37" s="38">
        <f t="shared" si="18"/>
        <v>6374113521.601821</v>
      </c>
      <c r="U37" s="38">
        <f t="shared" si="12"/>
        <v>3121505.152596386</v>
      </c>
      <c r="V37" s="4">
        <f>U37/F7</f>
        <v>5.034685729994171</v>
      </c>
    </row>
    <row r="38" spans="1:22" ht="12.75">
      <c r="A38" s="35">
        <f t="shared" si="19"/>
        <v>9029</v>
      </c>
      <c r="B38" s="36"/>
      <c r="C38" s="37">
        <v>2214</v>
      </c>
      <c r="D38" s="38">
        <v>260</v>
      </c>
      <c r="E38" s="38">
        <f t="shared" si="13"/>
        <v>9594</v>
      </c>
      <c r="F38" s="38">
        <v>5785</v>
      </c>
      <c r="G38" s="38">
        <v>3400</v>
      </c>
      <c r="H38" s="38">
        <f t="shared" si="14"/>
        <v>12807.99</v>
      </c>
      <c r="I38" s="38">
        <f t="shared" si="15"/>
        <v>7527.6</v>
      </c>
      <c r="J38" s="38">
        <f t="shared" si="16"/>
        <v>7527.6</v>
      </c>
      <c r="K38" s="69">
        <f t="shared" si="8"/>
        <v>3842397000</v>
      </c>
      <c r="L38" s="38">
        <f>(D3/E244)*E38</f>
        <v>953674340.4414341</v>
      </c>
      <c r="M38" s="38">
        <f>(D4/I244)*I38</f>
        <v>485695370.863744</v>
      </c>
      <c r="N38" s="38">
        <f t="shared" si="0"/>
        <v>2214</v>
      </c>
      <c r="O38" s="38">
        <f t="shared" si="17"/>
        <v>5281766711.305178</v>
      </c>
      <c r="P38" s="38">
        <f t="shared" si="11"/>
        <v>2385621.82082438</v>
      </c>
      <c r="Q38" s="38">
        <f>(D5/O244)*O38</f>
        <v>1075250634.290796</v>
      </c>
      <c r="R38" s="38">
        <f>(D6/O244)*O38</f>
        <v>572576684.2830553</v>
      </c>
      <c r="S38" s="38">
        <f>(D7/O244)*O38</f>
        <v>142197735.46130207</v>
      </c>
      <c r="T38" s="38">
        <f t="shared" si="18"/>
        <v>7071791765.340331</v>
      </c>
      <c r="U38" s="38">
        <f t="shared" si="12"/>
        <v>3194124.555257602</v>
      </c>
      <c r="V38" s="4">
        <f>U38/F7</f>
        <v>5.151813798802584</v>
      </c>
    </row>
    <row r="39" spans="1:22" ht="12.75">
      <c r="A39" s="35">
        <f t="shared" si="19"/>
        <v>9030</v>
      </c>
      <c r="B39" s="36"/>
      <c r="C39" s="37">
        <v>110</v>
      </c>
      <c r="D39" s="38">
        <v>2040</v>
      </c>
      <c r="E39" s="38">
        <f t="shared" si="13"/>
        <v>3740</v>
      </c>
      <c r="F39" s="38">
        <v>4525</v>
      </c>
      <c r="G39" s="38">
        <v>2130</v>
      </c>
      <c r="H39" s="38">
        <f t="shared" si="14"/>
        <v>497.75</v>
      </c>
      <c r="I39" s="38">
        <f t="shared" si="15"/>
        <v>234.3</v>
      </c>
      <c r="J39" s="38">
        <f t="shared" si="16"/>
        <v>234.3</v>
      </c>
      <c r="K39" s="69">
        <f t="shared" si="8"/>
        <v>149325000</v>
      </c>
      <c r="L39" s="38">
        <f>(D3/E244)*E39</f>
        <v>371767983.4533004</v>
      </c>
      <c r="M39" s="38">
        <f>(D4/I244)*I39</f>
        <v>15117491.018834054</v>
      </c>
      <c r="N39" s="38">
        <f t="shared" si="0"/>
        <v>110</v>
      </c>
      <c r="O39" s="38">
        <f t="shared" si="17"/>
        <v>536210474.4721345</v>
      </c>
      <c r="P39" s="38">
        <f t="shared" si="11"/>
        <v>4874640.677019404</v>
      </c>
      <c r="Q39" s="38">
        <f>(D5/O244)*O39</f>
        <v>109160567.72357091</v>
      </c>
      <c r="R39" s="38">
        <f>(D6/O244)*O39</f>
        <v>58128583.167814784</v>
      </c>
      <c r="S39" s="38">
        <f>(D7/O244)*O39</f>
        <v>14436062.660125747</v>
      </c>
      <c r="T39" s="38">
        <f t="shared" si="18"/>
        <v>717935688.0236459</v>
      </c>
      <c r="U39" s="38">
        <f t="shared" si="12"/>
        <v>6526688.0729422355</v>
      </c>
      <c r="V39" s="4">
        <f>U39/F7</f>
        <v>10.526916246681026</v>
      </c>
    </row>
    <row r="40" spans="1:22" ht="12.75">
      <c r="A40" s="35">
        <f t="shared" si="19"/>
        <v>9031</v>
      </c>
      <c r="B40" s="36" t="s">
        <v>37</v>
      </c>
      <c r="C40" s="37">
        <v>14</v>
      </c>
      <c r="D40" s="38">
        <v>900</v>
      </c>
      <c r="E40" s="38">
        <f t="shared" si="13"/>
        <v>210</v>
      </c>
      <c r="F40" s="38">
        <v>1185</v>
      </c>
      <c r="G40" s="38">
        <v>530</v>
      </c>
      <c r="H40" s="38">
        <f t="shared" si="14"/>
        <v>16.59</v>
      </c>
      <c r="I40" s="38">
        <f t="shared" si="15"/>
        <v>7.42</v>
      </c>
      <c r="J40" s="38">
        <f t="shared" si="16"/>
        <v>7.42</v>
      </c>
      <c r="K40" s="69">
        <f t="shared" si="8"/>
        <v>4977000</v>
      </c>
      <c r="L40" s="38">
        <f>(D3/E244)*E40</f>
        <v>20874672.867698684</v>
      </c>
      <c r="M40" s="38">
        <f>(D4/I244)*I40</f>
        <v>478752.8099007626</v>
      </c>
      <c r="N40" s="38">
        <f t="shared" si="0"/>
        <v>14</v>
      </c>
      <c r="O40" s="38">
        <f t="shared" si="17"/>
        <v>26330425.67759945</v>
      </c>
      <c r="P40" s="38">
        <f>O40/N40</f>
        <v>1880744.6912571036</v>
      </c>
      <c r="Q40" s="38">
        <f>(D5/O244)*O40</f>
        <v>5360291.065182115</v>
      </c>
      <c r="R40" s="38">
        <f>(D6/O244)*O40</f>
        <v>2854383.51488944</v>
      </c>
      <c r="S40" s="38">
        <f>(D7/O244)*O40</f>
        <v>708877.750521009</v>
      </c>
      <c r="T40" s="38">
        <f t="shared" si="18"/>
        <v>35253978.00819202</v>
      </c>
      <c r="U40" s="38">
        <f>T40/N40</f>
        <v>2518141.28629943</v>
      </c>
      <c r="V40" s="4">
        <f>U40/F7</f>
        <v>4.061518203708758</v>
      </c>
    </row>
    <row r="41" spans="1:22" ht="12.75">
      <c r="A41" s="35">
        <f t="shared" si="19"/>
        <v>9032</v>
      </c>
      <c r="B41" s="36" t="s">
        <v>38</v>
      </c>
      <c r="C41" s="37">
        <v>3413</v>
      </c>
      <c r="D41" s="38">
        <v>420</v>
      </c>
      <c r="E41" s="38">
        <f t="shared" si="13"/>
        <v>23891</v>
      </c>
      <c r="F41" s="38">
        <v>5054</v>
      </c>
      <c r="G41" s="38">
        <v>3240</v>
      </c>
      <c r="H41" s="38">
        <f t="shared" si="14"/>
        <v>17249.302</v>
      </c>
      <c r="I41" s="38">
        <f t="shared" si="15"/>
        <v>11058.12</v>
      </c>
      <c r="J41" s="38">
        <f t="shared" si="16"/>
        <v>11058.12</v>
      </c>
      <c r="K41" s="69">
        <f t="shared" si="8"/>
        <v>5174790600</v>
      </c>
      <c r="L41" s="38">
        <f>(D3/E244)*E41</f>
        <v>2374841949.915187</v>
      </c>
      <c r="M41" s="38">
        <f>(D4/I244)*I41</f>
        <v>713491377.6576579</v>
      </c>
      <c r="N41" s="38">
        <f t="shared" si="0"/>
        <v>3413</v>
      </c>
      <c r="O41" s="38">
        <f t="shared" si="17"/>
        <v>8263123927.5728445</v>
      </c>
      <c r="P41" s="38">
        <f t="shared" si="11"/>
        <v>2421073.5211171536</v>
      </c>
      <c r="Q41" s="38">
        <f>(D5/O244)*O41</f>
        <v>1682188882.9979389</v>
      </c>
      <c r="R41" s="38">
        <f>(D6/O244)*O41</f>
        <v>895774531.3027071</v>
      </c>
      <c r="S41" s="38">
        <f>(D7/O244)*O41</f>
        <v>222462970.16904882</v>
      </c>
      <c r="T41" s="38">
        <f t="shared" si="18"/>
        <v>11063550312.04254</v>
      </c>
      <c r="U41" s="38">
        <f t="shared" si="12"/>
        <v>3241591.0671088602</v>
      </c>
      <c r="V41" s="4">
        <f>U41/F7</f>
        <v>5.228372688885258</v>
      </c>
    </row>
    <row r="42" spans="1:22" ht="12.75">
      <c r="A42" s="35">
        <f t="shared" si="19"/>
        <v>9033</v>
      </c>
      <c r="B42" s="36"/>
      <c r="C42" s="37">
        <v>636</v>
      </c>
      <c r="D42" s="38">
        <v>240</v>
      </c>
      <c r="E42" s="38">
        <f t="shared" si="13"/>
        <v>2544</v>
      </c>
      <c r="F42" s="38">
        <v>3576</v>
      </c>
      <c r="G42" s="38">
        <v>3000</v>
      </c>
      <c r="H42" s="38">
        <f t="shared" si="14"/>
        <v>2274.336</v>
      </c>
      <c r="I42" s="38">
        <f t="shared" si="15"/>
        <v>1908</v>
      </c>
      <c r="J42" s="38">
        <f t="shared" si="16"/>
        <v>1908</v>
      </c>
      <c r="K42" s="69">
        <f t="shared" si="8"/>
        <v>682300799.9999999</v>
      </c>
      <c r="L42" s="38">
        <f>(D3/E244)*E42</f>
        <v>252881751.31154978</v>
      </c>
      <c r="M42" s="38">
        <f>(D4/I244)*I42</f>
        <v>123107865.40305324</v>
      </c>
      <c r="N42" s="38">
        <f aca="true" t="shared" si="20" ref="N42:N72">C42</f>
        <v>636</v>
      </c>
      <c r="O42" s="38">
        <f t="shared" si="17"/>
        <v>1058290416.714603</v>
      </c>
      <c r="P42" s="38">
        <f aca="true" t="shared" si="21" ref="P42:P56">O42/N42</f>
        <v>1663978.6426330234</v>
      </c>
      <c r="Q42" s="38">
        <f>(D5/O244)*O42</f>
        <v>215444472.28246745</v>
      </c>
      <c r="R42" s="38">
        <f>(D6/O244)*O42</f>
        <v>114725327.89340922</v>
      </c>
      <c r="S42" s="38">
        <f>(D7/O244)*O42</f>
        <v>28491697.748617057</v>
      </c>
      <c r="T42" s="38">
        <f t="shared" si="18"/>
        <v>1416951914.6390967</v>
      </c>
      <c r="U42" s="38">
        <f aca="true" t="shared" si="22" ref="U42:U56">T42/N42</f>
        <v>2227911.815470278</v>
      </c>
      <c r="V42" s="4">
        <f>U42/F7</f>
        <v>3.593406153984319</v>
      </c>
    </row>
    <row r="43" spans="1:22" ht="12.75">
      <c r="A43" s="35">
        <f t="shared" si="19"/>
        <v>9034</v>
      </c>
      <c r="B43" s="36"/>
      <c r="C43" s="37">
        <v>0</v>
      </c>
      <c r="D43" s="38">
        <v>1440</v>
      </c>
      <c r="E43" s="38">
        <f aca="true" t="shared" si="23" ref="E43:E57">(C43*D43)/60</f>
        <v>0</v>
      </c>
      <c r="F43" s="38">
        <v>22000</v>
      </c>
      <c r="G43" s="38">
        <v>15000</v>
      </c>
      <c r="H43" s="38">
        <f aca="true" t="shared" si="24" ref="H43:H57">(C43*F43)/1000</f>
        <v>0</v>
      </c>
      <c r="I43" s="38">
        <f aca="true" t="shared" si="25" ref="I43:I57">(C43*G43)/1000</f>
        <v>0</v>
      </c>
      <c r="J43" s="38">
        <f aca="true" t="shared" si="26" ref="J43:J57">(C43*G43)/1000</f>
        <v>0</v>
      </c>
      <c r="K43" s="69">
        <f t="shared" si="8"/>
        <v>0</v>
      </c>
      <c r="L43" s="38">
        <f>(D3/E244)*E43</f>
        <v>0</v>
      </c>
      <c r="M43" s="38">
        <f>(D4/I244)*I43</f>
        <v>0</v>
      </c>
      <c r="N43" s="38">
        <f t="shared" si="20"/>
        <v>0</v>
      </c>
      <c r="O43" s="38">
        <f aca="true" t="shared" si="27" ref="O43:O57">K43+L43+M43</f>
        <v>0</v>
      </c>
      <c r="P43" s="38" t="e">
        <f t="shared" si="21"/>
        <v>#DIV/0!</v>
      </c>
      <c r="Q43" s="38">
        <f>(D5/O244)*O43</f>
        <v>0</v>
      </c>
      <c r="R43" s="38">
        <f>(D6/O244)*O43</f>
        <v>0</v>
      </c>
      <c r="S43" s="38">
        <f>(D7/O244)*O43</f>
        <v>0</v>
      </c>
      <c r="T43" s="38">
        <f aca="true" t="shared" si="28" ref="T43:T57">O43+Q43+R43+S43</f>
        <v>0</v>
      </c>
      <c r="U43" s="38" t="e">
        <f t="shared" si="22"/>
        <v>#DIV/0!</v>
      </c>
      <c r="V43" s="4" t="e">
        <f>U43/F8</f>
        <v>#DIV/0!</v>
      </c>
    </row>
    <row r="44" spans="1:22" ht="12.75">
      <c r="A44" s="35">
        <f aca="true" t="shared" si="29" ref="A44:A58">A43+1</f>
        <v>9035</v>
      </c>
      <c r="B44" s="36"/>
      <c r="C44" s="37">
        <v>533</v>
      </c>
      <c r="D44" s="38">
        <v>1020</v>
      </c>
      <c r="E44" s="38">
        <f t="shared" si="23"/>
        <v>9061</v>
      </c>
      <c r="F44" s="38">
        <v>17100</v>
      </c>
      <c r="G44" s="38">
        <v>5500</v>
      </c>
      <c r="H44" s="38">
        <f t="shared" si="24"/>
        <v>9114.3</v>
      </c>
      <c r="I44" s="38">
        <f t="shared" si="25"/>
        <v>2931.5</v>
      </c>
      <c r="J44" s="38">
        <f t="shared" si="26"/>
        <v>2931.5</v>
      </c>
      <c r="K44" s="69">
        <f t="shared" si="8"/>
        <v>2734290000</v>
      </c>
      <c r="L44" s="38">
        <f>(D3/E244)*E44</f>
        <v>900692432.6391323</v>
      </c>
      <c r="M44" s="38">
        <f>(D4/I244)*I44</f>
        <v>189146073.0760223</v>
      </c>
      <c r="N44" s="38">
        <f t="shared" si="20"/>
        <v>533</v>
      </c>
      <c r="O44" s="38">
        <f t="shared" si="27"/>
        <v>3824128505.7151546</v>
      </c>
      <c r="P44" s="38">
        <f t="shared" si="21"/>
        <v>7174725.151435562</v>
      </c>
      <c r="Q44" s="38">
        <f>(D5/O244)*O44</f>
        <v>778507803.5685606</v>
      </c>
      <c r="R44" s="38">
        <f>(D6/O244)*O44</f>
        <v>414559547.923241</v>
      </c>
      <c r="S44" s="38">
        <f>(D7/O244)*O44</f>
        <v>102954644.41127008</v>
      </c>
      <c r="T44" s="38">
        <f t="shared" si="28"/>
        <v>5120150501.618226</v>
      </c>
      <c r="U44" s="38">
        <f t="shared" si="22"/>
        <v>9606286.119358772</v>
      </c>
      <c r="V44" s="4">
        <f>U44/F7</f>
        <v>15.494009869933503</v>
      </c>
    </row>
    <row r="45" spans="1:22" ht="12.75">
      <c r="A45" s="35">
        <f t="shared" si="29"/>
        <v>9036</v>
      </c>
      <c r="B45" s="36"/>
      <c r="C45" s="37">
        <v>244</v>
      </c>
      <c r="D45" s="38">
        <v>1320</v>
      </c>
      <c r="E45" s="38">
        <f t="shared" si="23"/>
        <v>5368</v>
      </c>
      <c r="F45" s="38">
        <v>13305</v>
      </c>
      <c r="G45" s="38">
        <v>5100</v>
      </c>
      <c r="H45" s="38">
        <f t="shared" si="24"/>
        <v>3246.42</v>
      </c>
      <c r="I45" s="38">
        <f t="shared" si="25"/>
        <v>1244.4</v>
      </c>
      <c r="J45" s="38">
        <f t="shared" si="26"/>
        <v>1244.4</v>
      </c>
      <c r="K45" s="69">
        <f t="shared" si="8"/>
        <v>973926000</v>
      </c>
      <c r="L45" s="38">
        <f>(D3/E244)*E45</f>
        <v>533596399.78003114</v>
      </c>
      <c r="M45" s="38">
        <f>(D4/I244)*I45</f>
        <v>80291104.66853221</v>
      </c>
      <c r="N45" s="38">
        <f t="shared" si="20"/>
        <v>244</v>
      </c>
      <c r="O45" s="38">
        <f t="shared" si="27"/>
        <v>1587813504.4485633</v>
      </c>
      <c r="P45" s="38">
        <f t="shared" si="21"/>
        <v>6507432.395280997</v>
      </c>
      <c r="Q45" s="38">
        <f>(D5/O244)*O45</f>
        <v>323243636.289252</v>
      </c>
      <c r="R45" s="38">
        <f>(D6/O244)*O45</f>
        <v>172128956.337861</v>
      </c>
      <c r="S45" s="38">
        <f>(D7/O244)*O45</f>
        <v>42747720.03545503</v>
      </c>
      <c r="T45" s="38">
        <f t="shared" si="28"/>
        <v>2125933817.1111314</v>
      </c>
      <c r="U45" s="38">
        <f t="shared" si="22"/>
        <v>8712843.512750538</v>
      </c>
      <c r="V45" s="4">
        <f>U45/F7</f>
        <v>14.052973407662158</v>
      </c>
    </row>
    <row r="46" spans="1:22" ht="12.75">
      <c r="A46" s="35">
        <f t="shared" si="29"/>
        <v>9037</v>
      </c>
      <c r="B46" s="36"/>
      <c r="C46" s="37">
        <v>546</v>
      </c>
      <c r="D46" s="38">
        <v>3500</v>
      </c>
      <c r="E46" s="38">
        <f t="shared" si="23"/>
        <v>31850</v>
      </c>
      <c r="F46" s="38">
        <v>16900</v>
      </c>
      <c r="G46" s="38">
        <v>10500</v>
      </c>
      <c r="H46" s="38">
        <f t="shared" si="24"/>
        <v>9227.4</v>
      </c>
      <c r="I46" s="38">
        <f t="shared" si="25"/>
        <v>5733</v>
      </c>
      <c r="J46" s="38">
        <f t="shared" si="26"/>
        <v>5733</v>
      </c>
      <c r="K46" s="69">
        <f t="shared" si="8"/>
        <v>2768220000</v>
      </c>
      <c r="L46" s="38">
        <f>(D3/E244)*E46</f>
        <v>3165992051.6009674</v>
      </c>
      <c r="M46" s="38">
        <f>(D4/I244)*I46</f>
        <v>369904293.687476</v>
      </c>
      <c r="N46" s="38">
        <f t="shared" si="20"/>
        <v>546</v>
      </c>
      <c r="O46" s="38">
        <f t="shared" si="27"/>
        <v>6304116345.288444</v>
      </c>
      <c r="P46" s="38">
        <f t="shared" si="21"/>
        <v>11546000.632396417</v>
      </c>
      <c r="Q46" s="38">
        <f>(D5/O244)*O46</f>
        <v>1283378359.82145</v>
      </c>
      <c r="R46" s="38">
        <f>(D6/O244)*O46</f>
        <v>683405805.5979347</v>
      </c>
      <c r="S46" s="38">
        <f>(D7/O244)*O46</f>
        <v>169721821.76578552</v>
      </c>
      <c r="T46" s="38">
        <f t="shared" si="28"/>
        <v>8440622332.473614</v>
      </c>
      <c r="U46" s="38">
        <f t="shared" si="22"/>
        <v>15459015.260940684</v>
      </c>
      <c r="V46" s="4">
        <f>U46/F7</f>
        <v>24.933895582162393</v>
      </c>
    </row>
    <row r="47" spans="1:22" ht="12.75">
      <c r="A47" s="35">
        <f t="shared" si="29"/>
        <v>9038</v>
      </c>
      <c r="B47" s="36"/>
      <c r="C47" s="37">
        <v>142</v>
      </c>
      <c r="D47" s="38">
        <v>3480</v>
      </c>
      <c r="E47" s="38">
        <f t="shared" si="23"/>
        <v>8236</v>
      </c>
      <c r="F47" s="38">
        <v>26800</v>
      </c>
      <c r="G47" s="38">
        <v>10035</v>
      </c>
      <c r="H47" s="38">
        <f t="shared" si="24"/>
        <v>3805.6</v>
      </c>
      <c r="I47" s="38">
        <f t="shared" si="25"/>
        <v>1424.97</v>
      </c>
      <c r="J47" s="38">
        <f t="shared" si="26"/>
        <v>1424.97</v>
      </c>
      <c r="K47" s="69">
        <f t="shared" si="8"/>
        <v>1141680000</v>
      </c>
      <c r="L47" s="38">
        <f>(D3/E244)*E47</f>
        <v>818684789.230316</v>
      </c>
      <c r="M47" s="38">
        <f>(D4/I244)*I47</f>
        <v>91941831.74181801</v>
      </c>
      <c r="N47" s="38">
        <f t="shared" si="20"/>
        <v>142</v>
      </c>
      <c r="O47" s="38">
        <f t="shared" si="27"/>
        <v>2052306620.972134</v>
      </c>
      <c r="P47" s="38">
        <f t="shared" si="21"/>
        <v>14452863.527972775</v>
      </c>
      <c r="Q47" s="38">
        <f>(D5/O244)*O47</f>
        <v>417804139.51947886</v>
      </c>
      <c r="R47" s="38">
        <f>(D6/O244)*O47</f>
        <v>222482927.4744711</v>
      </c>
      <c r="S47" s="38">
        <f>(D7/O244)*O47</f>
        <v>55252980.66456239</v>
      </c>
      <c r="T47" s="38">
        <f t="shared" si="28"/>
        <v>2747846668.630646</v>
      </c>
      <c r="U47" s="38">
        <f t="shared" si="22"/>
        <v>19351032.877680607</v>
      </c>
      <c r="V47" s="4">
        <f>U47/F7</f>
        <v>31.211343351097753</v>
      </c>
    </row>
    <row r="48" spans="1:22" ht="12.75">
      <c r="A48" s="35">
        <f t="shared" si="29"/>
        <v>9039</v>
      </c>
      <c r="B48" s="36"/>
      <c r="C48" s="37">
        <v>3</v>
      </c>
      <c r="D48" s="38">
        <v>2100</v>
      </c>
      <c r="E48" s="38">
        <f t="shared" si="23"/>
        <v>105</v>
      </c>
      <c r="F48" s="38">
        <v>12733</v>
      </c>
      <c r="G48" s="38">
        <v>5240</v>
      </c>
      <c r="H48" s="38">
        <f t="shared" si="24"/>
        <v>38.199</v>
      </c>
      <c r="I48" s="38">
        <f t="shared" si="25"/>
        <v>15.72</v>
      </c>
      <c r="J48" s="38">
        <f t="shared" si="26"/>
        <v>15.72</v>
      </c>
      <c r="K48" s="69">
        <f t="shared" si="8"/>
        <v>11459700</v>
      </c>
      <c r="L48" s="38">
        <f>(D3/E244)*E48</f>
        <v>10437336.433849342</v>
      </c>
      <c r="M48" s="38">
        <f>(D4/I244)*I48</f>
        <v>1014284.9287924513</v>
      </c>
      <c r="N48" s="38">
        <f t="shared" si="20"/>
        <v>3</v>
      </c>
      <c r="O48" s="38">
        <f t="shared" si="27"/>
        <v>22911321.362641793</v>
      </c>
      <c r="P48" s="38">
        <f t="shared" si="21"/>
        <v>7637107.120880597</v>
      </c>
      <c r="Q48" s="38">
        <f>(D5/O244)*O48</f>
        <v>4664237.2096614605</v>
      </c>
      <c r="R48" s="38">
        <f>(D6/O244)*O48</f>
        <v>2483731.133047953</v>
      </c>
      <c r="S48" s="38">
        <f>(D7/O244)*O48</f>
        <v>616827.3216650168</v>
      </c>
      <c r="T48" s="38">
        <f t="shared" si="28"/>
        <v>30676117.027016222</v>
      </c>
      <c r="U48" s="38">
        <f t="shared" si="22"/>
        <v>10225372.34233874</v>
      </c>
      <c r="V48" s="4">
        <f>U48/F7</f>
        <v>16.492536036030227</v>
      </c>
    </row>
    <row r="49" spans="1:22" ht="12.75">
      <c r="A49" s="35">
        <f t="shared" si="29"/>
        <v>9040</v>
      </c>
      <c r="B49" s="36"/>
      <c r="C49" s="37">
        <v>201</v>
      </c>
      <c r="D49" s="38">
        <v>480</v>
      </c>
      <c r="E49" s="38">
        <f t="shared" si="23"/>
        <v>1608</v>
      </c>
      <c r="F49" s="38">
        <v>6000</v>
      </c>
      <c r="G49" s="38">
        <v>3800</v>
      </c>
      <c r="H49" s="38">
        <f t="shared" si="24"/>
        <v>1206</v>
      </c>
      <c r="I49" s="38">
        <f t="shared" si="25"/>
        <v>763.8</v>
      </c>
      <c r="J49" s="38">
        <f t="shared" si="26"/>
        <v>763.8</v>
      </c>
      <c r="K49" s="69">
        <f t="shared" si="8"/>
        <v>361800000</v>
      </c>
      <c r="L49" s="38">
        <f>(D3/E244)*E49</f>
        <v>159840352.2440928</v>
      </c>
      <c r="M49" s="38">
        <f>(D4/I244)*I49</f>
        <v>49281859.326442376</v>
      </c>
      <c r="N49" s="38">
        <f t="shared" si="20"/>
        <v>201</v>
      </c>
      <c r="O49" s="38">
        <f t="shared" si="27"/>
        <v>570922211.5705352</v>
      </c>
      <c r="P49" s="38">
        <f t="shared" si="21"/>
        <v>2840409.012788732</v>
      </c>
      <c r="Q49" s="38">
        <f>(D5/O244)*O49</f>
        <v>116227108.02579634</v>
      </c>
      <c r="R49" s="38">
        <f>(D6/O244)*O49</f>
        <v>61891553.480563805</v>
      </c>
      <c r="S49" s="38">
        <f>(D7/O244)*O49</f>
        <v>15370585.269531367</v>
      </c>
      <c r="T49" s="38">
        <f t="shared" si="28"/>
        <v>764411458.3464266</v>
      </c>
      <c r="U49" s="38">
        <f t="shared" si="22"/>
        <v>3803042.0813255054</v>
      </c>
      <c r="V49" s="4">
        <f>U49/F7</f>
        <v>6.1339388408475894</v>
      </c>
    </row>
    <row r="50" spans="1:22" ht="12.75">
      <c r="A50" s="35">
        <f>A94+1</f>
        <v>9042</v>
      </c>
      <c r="B50" s="36"/>
      <c r="C50" s="37">
        <v>415</v>
      </c>
      <c r="D50" s="38">
        <v>120</v>
      </c>
      <c r="E50" s="38">
        <f t="shared" si="23"/>
        <v>830</v>
      </c>
      <c r="F50" s="38">
        <v>1450</v>
      </c>
      <c r="G50" s="38">
        <v>720</v>
      </c>
      <c r="H50" s="38">
        <f t="shared" si="24"/>
        <v>601.75</v>
      </c>
      <c r="I50" s="38">
        <f t="shared" si="25"/>
        <v>298.8</v>
      </c>
      <c r="J50" s="38">
        <f t="shared" si="26"/>
        <v>298.8</v>
      </c>
      <c r="K50" s="69">
        <f t="shared" si="8"/>
        <v>180525000</v>
      </c>
      <c r="L50" s="38">
        <f>(D3/E244)*E50</f>
        <v>82504659.42947575</v>
      </c>
      <c r="M50" s="38">
        <f>(D4/I244)*I50</f>
        <v>19279156.28010079</v>
      </c>
      <c r="N50" s="38">
        <f t="shared" si="20"/>
        <v>415</v>
      </c>
      <c r="O50" s="38">
        <f t="shared" si="27"/>
        <v>282308815.70957655</v>
      </c>
      <c r="P50" s="38">
        <f t="shared" si="21"/>
        <v>680262.2065291001</v>
      </c>
      <c r="Q50" s="38">
        <f>(D5/O244)*O50</f>
        <v>57471817.62266715</v>
      </c>
      <c r="R50" s="38">
        <f>(D6/O244)*O50</f>
        <v>30604048.697736163</v>
      </c>
      <c r="S50" s="38">
        <f>(D7/O244)*O50</f>
        <v>7600425.480500622</v>
      </c>
      <c r="T50" s="38">
        <f t="shared" si="28"/>
        <v>377985107.51048046</v>
      </c>
      <c r="U50" s="38">
        <f t="shared" si="22"/>
        <v>910807.4879770613</v>
      </c>
      <c r="V50" s="4">
        <f>U50/F7</f>
        <v>1.469044335446873</v>
      </c>
    </row>
    <row r="51" spans="1:22" ht="12.75">
      <c r="A51" s="35">
        <f t="shared" si="29"/>
        <v>9043</v>
      </c>
      <c r="B51" s="36"/>
      <c r="C51" s="37">
        <v>522</v>
      </c>
      <c r="D51" s="38">
        <v>300</v>
      </c>
      <c r="E51" s="38">
        <f t="shared" si="23"/>
        <v>2610</v>
      </c>
      <c r="F51" s="38">
        <v>3245</v>
      </c>
      <c r="G51" s="38">
        <v>1410</v>
      </c>
      <c r="H51" s="38">
        <f t="shared" si="24"/>
        <v>1693.89</v>
      </c>
      <c r="I51" s="38">
        <f t="shared" si="25"/>
        <v>736.02</v>
      </c>
      <c r="J51" s="38">
        <f t="shared" si="26"/>
        <v>736.02</v>
      </c>
      <c r="K51" s="69">
        <f t="shared" si="8"/>
        <v>508167000.00000006</v>
      </c>
      <c r="L51" s="38">
        <f>(D3/E244)*E51</f>
        <v>259442362.7842551</v>
      </c>
      <c r="M51" s="38">
        <f>(D4/I244)*I51</f>
        <v>47489439.7767061</v>
      </c>
      <c r="N51" s="38">
        <f t="shared" si="20"/>
        <v>522</v>
      </c>
      <c r="O51" s="38">
        <f t="shared" si="27"/>
        <v>815098802.5609612</v>
      </c>
      <c r="P51" s="38">
        <f t="shared" si="21"/>
        <v>1561491.9589290444</v>
      </c>
      <c r="Q51" s="38">
        <f>(D5/O244)*O51</f>
        <v>165936049.88031852</v>
      </c>
      <c r="R51" s="38">
        <f>(D6/O244)*O51</f>
        <v>88361829.52467358</v>
      </c>
      <c r="S51" s="38">
        <f>(D7/O244)*O51</f>
        <v>21944400.46988488</v>
      </c>
      <c r="T51" s="38">
        <f t="shared" si="28"/>
        <v>1091341082.4358382</v>
      </c>
      <c r="U51" s="38">
        <f t="shared" si="22"/>
        <v>2090691.7288042877</v>
      </c>
      <c r="V51" s="4">
        <f>U51/F7</f>
        <v>3.3720834335553027</v>
      </c>
    </row>
    <row r="52" spans="1:22" ht="12.75">
      <c r="A52" s="35">
        <f t="shared" si="29"/>
        <v>9044</v>
      </c>
      <c r="B52" s="36"/>
      <c r="C52" s="37">
        <v>134</v>
      </c>
      <c r="D52" s="38">
        <v>2150</v>
      </c>
      <c r="E52" s="38">
        <f t="shared" si="23"/>
        <v>4801.666666666667</v>
      </c>
      <c r="F52" s="38">
        <v>7000</v>
      </c>
      <c r="G52" s="38">
        <v>3690</v>
      </c>
      <c r="H52" s="38">
        <f t="shared" si="24"/>
        <v>938</v>
      </c>
      <c r="I52" s="38">
        <f t="shared" si="25"/>
        <v>494.46</v>
      </c>
      <c r="J52" s="38">
        <f t="shared" si="26"/>
        <v>494.46</v>
      </c>
      <c r="K52" s="69">
        <f t="shared" si="8"/>
        <v>281400000</v>
      </c>
      <c r="L52" s="38">
        <f>(D3/E244)*E52</f>
        <v>477301051.8399993</v>
      </c>
      <c r="M52" s="38">
        <f>(D4/I244)*I52</f>
        <v>31903519.45869691</v>
      </c>
      <c r="N52" s="38">
        <f t="shared" si="20"/>
        <v>134</v>
      </c>
      <c r="O52" s="38">
        <f t="shared" si="27"/>
        <v>790604571.2986963</v>
      </c>
      <c r="P52" s="38">
        <f t="shared" si="21"/>
        <v>5900034.114169375</v>
      </c>
      <c r="Q52" s="38">
        <f>(D5/O244)*O52</f>
        <v>160949567.2996239</v>
      </c>
      <c r="R52" s="38">
        <f>(D6/O244)*O52</f>
        <v>85706501.01684852</v>
      </c>
      <c r="S52" s="38">
        <f>(D7/O244)*O52</f>
        <v>21284957.44490152</v>
      </c>
      <c r="T52" s="38">
        <f t="shared" si="28"/>
        <v>1058545597.0600703</v>
      </c>
      <c r="U52" s="38">
        <f t="shared" si="22"/>
        <v>7899594.007910972</v>
      </c>
      <c r="V52" s="4">
        <f>U52/F7</f>
        <v>12.741280657920923</v>
      </c>
    </row>
    <row r="53" spans="1:22" ht="12.75">
      <c r="A53" s="35">
        <f t="shared" si="29"/>
        <v>9045</v>
      </c>
      <c r="B53" s="36"/>
      <c r="C53" s="37">
        <v>5</v>
      </c>
      <c r="D53" s="38">
        <v>240</v>
      </c>
      <c r="E53" s="38">
        <f t="shared" si="23"/>
        <v>20</v>
      </c>
      <c r="F53" s="38">
        <v>3300</v>
      </c>
      <c r="G53" s="38">
        <v>2770</v>
      </c>
      <c r="H53" s="38">
        <f t="shared" si="24"/>
        <v>16.5</v>
      </c>
      <c r="I53" s="38">
        <f t="shared" si="25"/>
        <v>13.85</v>
      </c>
      <c r="J53" s="38">
        <f t="shared" si="26"/>
        <v>13.85</v>
      </c>
      <c r="K53" s="69">
        <f t="shared" si="8"/>
        <v>4950000</v>
      </c>
      <c r="L53" s="38">
        <f>(D3/E244)*E53</f>
        <v>1988064.0826379699</v>
      </c>
      <c r="M53" s="38">
        <f>(D4/I244)*I53</f>
        <v>893628.8971867333</v>
      </c>
      <c r="N53" s="38">
        <f t="shared" si="20"/>
        <v>5</v>
      </c>
      <c r="O53" s="38">
        <f t="shared" si="27"/>
        <v>7831692.979824703</v>
      </c>
      <c r="P53" s="38">
        <f t="shared" si="21"/>
        <v>1566338.5959649407</v>
      </c>
      <c r="Q53" s="38">
        <f>(D5/O244)*O53</f>
        <v>1594359.1045213665</v>
      </c>
      <c r="R53" s="38">
        <f>(D6/O244)*O53</f>
        <v>849004.7069123216</v>
      </c>
      <c r="S53" s="38">
        <f>(D7/O244)*O53</f>
        <v>210847.82184256217</v>
      </c>
      <c r="T53" s="38">
        <f t="shared" si="28"/>
        <v>10485904.613100953</v>
      </c>
      <c r="U53" s="38">
        <f t="shared" si="22"/>
        <v>2097180.922620191</v>
      </c>
      <c r="V53" s="4">
        <f>U53/F7</f>
        <v>3.382549875193856</v>
      </c>
    </row>
    <row r="54" spans="1:22" ht="12.75">
      <c r="A54" s="35">
        <f t="shared" si="29"/>
        <v>9046</v>
      </c>
      <c r="B54" s="36" t="s">
        <v>64</v>
      </c>
      <c r="C54" s="37">
        <v>1629</v>
      </c>
      <c r="D54" s="38">
        <v>1000</v>
      </c>
      <c r="E54" s="38">
        <f t="shared" si="23"/>
        <v>27150</v>
      </c>
      <c r="F54" s="38">
        <v>9360</v>
      </c>
      <c r="G54" s="38">
        <v>4650</v>
      </c>
      <c r="H54" s="38">
        <f t="shared" si="24"/>
        <v>15247.44</v>
      </c>
      <c r="I54" s="38">
        <f t="shared" si="25"/>
        <v>7574.85</v>
      </c>
      <c r="J54" s="38">
        <f t="shared" si="26"/>
        <v>7574.85</v>
      </c>
      <c r="K54" s="69">
        <f t="shared" si="8"/>
        <v>4574232000</v>
      </c>
      <c r="L54" s="38">
        <f>(D3/E244)*E54</f>
        <v>2698796992.181044</v>
      </c>
      <c r="M54" s="38">
        <f>(D4/I244)*I54</f>
        <v>488744032.6249045</v>
      </c>
      <c r="N54" s="38">
        <f t="shared" si="20"/>
        <v>1629</v>
      </c>
      <c r="O54" s="38">
        <f t="shared" si="27"/>
        <v>7761773024.805948</v>
      </c>
      <c r="P54" s="38">
        <f t="shared" si="21"/>
        <v>4764747.09932839</v>
      </c>
      <c r="Q54" s="38">
        <f>(D5/O244)*O54</f>
        <v>1580124951.425854</v>
      </c>
      <c r="R54" s="38">
        <f>(D6/O244)*O54</f>
        <v>841424944.6475158</v>
      </c>
      <c r="S54" s="38">
        <f>(D7/O244)*O54</f>
        <v>208965410.1779307</v>
      </c>
      <c r="T54" s="38">
        <f t="shared" si="28"/>
        <v>10392288331.05725</v>
      </c>
      <c r="U54" s="38">
        <f t="shared" si="22"/>
        <v>6379550.847794505</v>
      </c>
      <c r="V54" s="4">
        <f>U54/F7</f>
        <v>10.28959814160404</v>
      </c>
    </row>
    <row r="55" spans="1:22" ht="12.75">
      <c r="A55" s="35">
        <f t="shared" si="29"/>
        <v>9047</v>
      </c>
      <c r="B55" s="36"/>
      <c r="C55" s="37">
        <v>135</v>
      </c>
      <c r="D55" s="38">
        <v>1200</v>
      </c>
      <c r="E55" s="38">
        <f t="shared" si="23"/>
        <v>2700</v>
      </c>
      <c r="F55" s="38">
        <v>17100</v>
      </c>
      <c r="G55" s="38">
        <v>5500</v>
      </c>
      <c r="H55" s="38">
        <f t="shared" si="24"/>
        <v>2308.5</v>
      </c>
      <c r="I55" s="38">
        <f t="shared" si="25"/>
        <v>742.5</v>
      </c>
      <c r="J55" s="38">
        <f t="shared" si="26"/>
        <v>742.5</v>
      </c>
      <c r="K55" s="69">
        <f t="shared" si="8"/>
        <v>692550000</v>
      </c>
      <c r="L55" s="38">
        <f>(D3/E244)*E55</f>
        <v>268388651.15612596</v>
      </c>
      <c r="M55" s="38">
        <f>(D4/I244)*I55</f>
        <v>47907541.96109383</v>
      </c>
      <c r="N55" s="38">
        <f t="shared" si="20"/>
        <v>135</v>
      </c>
      <c r="O55" s="38">
        <f t="shared" si="27"/>
        <v>1008846193.1172198</v>
      </c>
      <c r="P55" s="38">
        <f t="shared" si="21"/>
        <v>7472934.763831258</v>
      </c>
      <c r="Q55" s="38">
        <f>(D5/O244)*O55</f>
        <v>205378724.26839724</v>
      </c>
      <c r="R55" s="38">
        <f>(D6/O244)*O55</f>
        <v>109365263.51499903</v>
      </c>
      <c r="S55" s="38">
        <f>(D7/O244)*O55</f>
        <v>27160541.52542734</v>
      </c>
      <c r="T55" s="38">
        <f t="shared" si="28"/>
        <v>1350750722.4260435</v>
      </c>
      <c r="U55" s="38">
        <f t="shared" si="22"/>
        <v>10005560.906859582</v>
      </c>
      <c r="V55" s="4">
        <f>U55/F7</f>
        <v>16.138001462676744</v>
      </c>
    </row>
    <row r="56" spans="1:22" ht="12.75">
      <c r="A56" s="35">
        <f t="shared" si="29"/>
        <v>9048</v>
      </c>
      <c r="B56" s="36"/>
      <c r="C56" s="37">
        <v>168</v>
      </c>
      <c r="D56" s="38">
        <v>1320</v>
      </c>
      <c r="E56" s="38">
        <f t="shared" si="23"/>
        <v>3696</v>
      </c>
      <c r="F56" s="38">
        <v>13305</v>
      </c>
      <c r="G56" s="38">
        <v>5100</v>
      </c>
      <c r="H56" s="38">
        <f t="shared" si="24"/>
        <v>2235.24</v>
      </c>
      <c r="I56" s="38">
        <f t="shared" si="25"/>
        <v>856.8</v>
      </c>
      <c r="J56" s="38">
        <f t="shared" si="26"/>
        <v>856.8</v>
      </c>
      <c r="K56" s="69">
        <f t="shared" si="8"/>
        <v>670571999.9999999</v>
      </c>
      <c r="L56" s="38">
        <f>(D3/E244)*E56</f>
        <v>367394242.4714969</v>
      </c>
      <c r="M56" s="38">
        <f>(D4/I244)*I56</f>
        <v>55282399.9357107</v>
      </c>
      <c r="N56" s="38">
        <f t="shared" si="20"/>
        <v>168</v>
      </c>
      <c r="O56" s="38">
        <f t="shared" si="27"/>
        <v>1093248642.4072075</v>
      </c>
      <c r="P56" s="38">
        <f t="shared" si="21"/>
        <v>6507432.395280997</v>
      </c>
      <c r="Q56" s="38">
        <f>(D5/O244)*O56</f>
        <v>222561192.1991571</v>
      </c>
      <c r="R56" s="38">
        <f>(D6/O244)*O56</f>
        <v>118515019.11787151</v>
      </c>
      <c r="S56" s="38">
        <f>(D7/O244)*O56</f>
        <v>29432856.417854283</v>
      </c>
      <c r="T56" s="38">
        <f t="shared" si="28"/>
        <v>1463757710.1420903</v>
      </c>
      <c r="U56" s="38">
        <f t="shared" si="22"/>
        <v>8712843.512750538</v>
      </c>
      <c r="V56" s="4">
        <f>U56/F7</f>
        <v>14.052973407662158</v>
      </c>
    </row>
    <row r="57" spans="1:22" ht="12.75">
      <c r="A57" s="35">
        <f t="shared" si="29"/>
        <v>9049</v>
      </c>
      <c r="B57" s="36"/>
      <c r="C57" s="37">
        <v>616</v>
      </c>
      <c r="D57" s="38">
        <v>347</v>
      </c>
      <c r="E57" s="38">
        <f t="shared" si="23"/>
        <v>3562.5333333333333</v>
      </c>
      <c r="F57" s="38">
        <v>4050</v>
      </c>
      <c r="G57" s="38">
        <v>1650</v>
      </c>
      <c r="H57" s="38">
        <f t="shared" si="24"/>
        <v>2494.8</v>
      </c>
      <c r="I57" s="38">
        <f t="shared" si="25"/>
        <v>1016.4</v>
      </c>
      <c r="J57" s="38">
        <f t="shared" si="26"/>
        <v>1016.4</v>
      </c>
      <c r="K57" s="69">
        <f t="shared" si="8"/>
        <v>748440000</v>
      </c>
      <c r="L57" s="38">
        <f>(D3/E244)*E57</f>
        <v>354127228.16002613</v>
      </c>
      <c r="M57" s="38">
        <f>(D4/I244)*I57</f>
        <v>65580101.884519555</v>
      </c>
      <c r="N57" s="38">
        <f t="shared" si="20"/>
        <v>616</v>
      </c>
      <c r="O57" s="38">
        <f t="shared" si="27"/>
        <v>1168147330.0445457</v>
      </c>
      <c r="P57" s="38">
        <f aca="true" t="shared" si="30" ref="P57:P72">O57/N57</f>
        <v>1896343.0682541325</v>
      </c>
      <c r="Q57" s="38">
        <f>(D5/O244)*O57</f>
        <v>237808904.90430513</v>
      </c>
      <c r="R57" s="38">
        <f>(D6/O244)*O57</f>
        <v>126634507.26806699</v>
      </c>
      <c r="S57" s="38">
        <f>(D7/O244)*O57</f>
        <v>31449307.418663647</v>
      </c>
      <c r="T57" s="38">
        <f t="shared" si="28"/>
        <v>1564040049.6355815</v>
      </c>
      <c r="U57" s="38">
        <f aca="true" t="shared" si="31" ref="U57:U72">T57/N57</f>
        <v>2539026.0546032167</v>
      </c>
      <c r="V57" s="4">
        <f>U57/F7</f>
        <v>4.095203313876156</v>
      </c>
    </row>
    <row r="58" spans="1:22" ht="12.75">
      <c r="A58" s="35">
        <f t="shared" si="29"/>
        <v>9050</v>
      </c>
      <c r="B58" s="36"/>
      <c r="C58" s="37">
        <v>7</v>
      </c>
      <c r="D58" s="38">
        <v>9480</v>
      </c>
      <c r="E58" s="38">
        <f aca="true" t="shared" si="32" ref="E58:E74">(C58*D58)/60</f>
        <v>1106</v>
      </c>
      <c r="F58" s="38">
        <v>34752</v>
      </c>
      <c r="G58" s="38">
        <v>18850</v>
      </c>
      <c r="H58" s="38">
        <f aca="true" t="shared" si="33" ref="H58:H74">(C58*F58)/1000</f>
        <v>243.264</v>
      </c>
      <c r="I58" s="38">
        <f aca="true" t="shared" si="34" ref="I58:I74">(C58*G58)/1000</f>
        <v>131.95</v>
      </c>
      <c r="J58" s="38">
        <f aca="true" t="shared" si="35" ref="J58:J74">(C58*G58)/1000</f>
        <v>131.95</v>
      </c>
      <c r="K58" s="69">
        <f t="shared" si="8"/>
        <v>72979200</v>
      </c>
      <c r="L58" s="38">
        <f>(D3/E244)*E58</f>
        <v>109939943.76987974</v>
      </c>
      <c r="M58" s="38">
        <f>(D4/I244)*I58</f>
        <v>8513670.251537146</v>
      </c>
      <c r="N58" s="38">
        <f t="shared" si="20"/>
        <v>7</v>
      </c>
      <c r="O58" s="38">
        <f aca="true" t="shared" si="36" ref="O58:O74">K58+L58+M58</f>
        <v>191432814.0214169</v>
      </c>
      <c r="P58" s="38">
        <f t="shared" si="30"/>
        <v>27347544.860202413</v>
      </c>
      <c r="Q58" s="38">
        <f>(D5/O244)*O58</f>
        <v>38971477.90719742</v>
      </c>
      <c r="R58" s="38">
        <f>(D6/O244)*O58</f>
        <v>20752519.35696947</v>
      </c>
      <c r="S58" s="38">
        <f>(D7/O244)*O58</f>
        <v>5153827.144346445</v>
      </c>
      <c r="T58" s="38">
        <f aca="true" t="shared" si="37" ref="T58:T74">O58+Q58+R58+S58</f>
        <v>256310638.42993024</v>
      </c>
      <c r="U58" s="38">
        <f t="shared" si="31"/>
        <v>36615805.48999003</v>
      </c>
      <c r="V58" s="4">
        <f>U58/F7</f>
        <v>59.05775079030651</v>
      </c>
    </row>
    <row r="59" spans="1:22" ht="12.75">
      <c r="A59" s="35">
        <f aca="true" t="shared" si="38" ref="A59:A75">A58+1</f>
        <v>9051</v>
      </c>
      <c r="B59" s="36"/>
      <c r="C59" s="37">
        <v>0</v>
      </c>
      <c r="D59" s="38">
        <v>3480</v>
      </c>
      <c r="E59" s="38">
        <f t="shared" si="32"/>
        <v>0</v>
      </c>
      <c r="F59" s="38">
        <v>23500</v>
      </c>
      <c r="G59" s="38">
        <v>7035</v>
      </c>
      <c r="H59" s="38">
        <f t="shared" si="33"/>
        <v>0</v>
      </c>
      <c r="I59" s="38">
        <f t="shared" si="34"/>
        <v>0</v>
      </c>
      <c r="J59" s="38">
        <f t="shared" si="35"/>
        <v>0</v>
      </c>
      <c r="K59" s="69">
        <f t="shared" si="8"/>
        <v>0</v>
      </c>
      <c r="L59" s="38">
        <f>(D3/E244)*E59</f>
        <v>0</v>
      </c>
      <c r="M59" s="38">
        <f>(D4/I244)*I59</f>
        <v>0</v>
      </c>
      <c r="N59" s="38">
        <f t="shared" si="20"/>
        <v>0</v>
      </c>
      <c r="O59" s="38">
        <f t="shared" si="36"/>
        <v>0</v>
      </c>
      <c r="P59" s="38" t="e">
        <f t="shared" si="30"/>
        <v>#DIV/0!</v>
      </c>
      <c r="Q59" s="38">
        <f>(D5/O244)*O59</f>
        <v>0</v>
      </c>
      <c r="R59" s="38">
        <f>(D6/O244)*O59</f>
        <v>0</v>
      </c>
      <c r="S59" s="38">
        <f>(D7/O244)*O59</f>
        <v>0</v>
      </c>
      <c r="T59" s="38">
        <f t="shared" si="37"/>
        <v>0</v>
      </c>
      <c r="U59" s="38" t="e">
        <f t="shared" si="31"/>
        <v>#DIV/0!</v>
      </c>
      <c r="V59" s="4" t="e">
        <f>U59/F7</f>
        <v>#DIV/0!</v>
      </c>
    </row>
    <row r="60" spans="1:22" ht="12.75">
      <c r="A60" s="35">
        <f t="shared" si="38"/>
        <v>9052</v>
      </c>
      <c r="B60" s="36"/>
      <c r="C60" s="37">
        <v>61</v>
      </c>
      <c r="D60" s="38">
        <v>3900</v>
      </c>
      <c r="E60" s="38">
        <f t="shared" si="32"/>
        <v>3965</v>
      </c>
      <c r="F60" s="38">
        <v>16900</v>
      </c>
      <c r="G60" s="38">
        <v>10500</v>
      </c>
      <c r="H60" s="38">
        <f t="shared" si="33"/>
        <v>1030.9</v>
      </c>
      <c r="I60" s="38">
        <f t="shared" si="34"/>
        <v>640.5</v>
      </c>
      <c r="J60" s="38">
        <f t="shared" si="35"/>
        <v>640.5</v>
      </c>
      <c r="K60" s="69">
        <f t="shared" si="8"/>
        <v>309270000</v>
      </c>
      <c r="L60" s="38">
        <f>(D3/E244)*E60</f>
        <v>394133704.38297755</v>
      </c>
      <c r="M60" s="38">
        <f>(D4/I244)*I60</f>
        <v>41326303.87350922</v>
      </c>
      <c r="N60" s="38">
        <f t="shared" si="20"/>
        <v>61</v>
      </c>
      <c r="O60" s="38">
        <f t="shared" si="36"/>
        <v>744730008.2564867</v>
      </c>
      <c r="P60" s="38">
        <f t="shared" si="30"/>
        <v>12208688.659942403</v>
      </c>
      <c r="Q60" s="38">
        <f>(D5/O244)*O60</f>
        <v>151610523.05456677</v>
      </c>
      <c r="R60" s="38">
        <f>(D6/O244)*O60</f>
        <v>80733410.26230597</v>
      </c>
      <c r="S60" s="38">
        <f>(D7/O244)*O60</f>
        <v>20049904.983020447</v>
      </c>
      <c r="T60" s="38">
        <f t="shared" si="37"/>
        <v>997123846.5563798</v>
      </c>
      <c r="U60" s="38">
        <f t="shared" si="31"/>
        <v>16346292.56649803</v>
      </c>
      <c r="V60" s="4">
        <f>U60/F7</f>
        <v>26.364988010480694</v>
      </c>
    </row>
    <row r="61" spans="1:22" ht="12.75">
      <c r="A61" s="35">
        <f t="shared" si="38"/>
        <v>9053</v>
      </c>
      <c r="B61" s="36"/>
      <c r="C61" s="37">
        <v>404</v>
      </c>
      <c r="D61" s="38">
        <v>420</v>
      </c>
      <c r="E61" s="38">
        <f t="shared" si="32"/>
        <v>2828</v>
      </c>
      <c r="F61" s="38">
        <v>5054</v>
      </c>
      <c r="G61" s="38">
        <v>3240</v>
      </c>
      <c r="H61" s="38">
        <f t="shared" si="33"/>
        <v>2041.816</v>
      </c>
      <c r="I61" s="38">
        <f t="shared" si="34"/>
        <v>1308.96</v>
      </c>
      <c r="J61" s="38">
        <f t="shared" si="35"/>
        <v>1308.96</v>
      </c>
      <c r="K61" s="69">
        <f t="shared" si="8"/>
        <v>612544800</v>
      </c>
      <c r="L61" s="38">
        <f>(D3/E244)*E61</f>
        <v>281112261.28500897</v>
      </c>
      <c r="M61" s="38">
        <f>(D4/I244)*I61</f>
        <v>84456641.24632105</v>
      </c>
      <c r="N61" s="38">
        <f t="shared" si="20"/>
        <v>404</v>
      </c>
      <c r="O61" s="38">
        <f t="shared" si="36"/>
        <v>978113702.53133</v>
      </c>
      <c r="P61" s="38">
        <f t="shared" si="30"/>
        <v>2421073.5211171536</v>
      </c>
      <c r="Q61" s="38">
        <f>(D5/O244)*O61</f>
        <v>199122270.3577988</v>
      </c>
      <c r="R61" s="38">
        <f>(D6/O244)*O61</f>
        <v>106033668.51634741</v>
      </c>
      <c r="S61" s="38">
        <f>(D7/O244)*O61</f>
        <v>26333149.706503287</v>
      </c>
      <c r="T61" s="38">
        <f t="shared" si="37"/>
        <v>1309602791.1119795</v>
      </c>
      <c r="U61" s="38">
        <f t="shared" si="31"/>
        <v>3241591.0671088602</v>
      </c>
      <c r="V61" s="4">
        <f>U61/F7</f>
        <v>5.228372688885258</v>
      </c>
    </row>
    <row r="62" spans="1:22" ht="12.75">
      <c r="A62" s="35">
        <f t="shared" si="38"/>
        <v>9054</v>
      </c>
      <c r="B62" s="36"/>
      <c r="C62" s="37">
        <v>0</v>
      </c>
      <c r="D62" s="38">
        <v>240</v>
      </c>
      <c r="E62" s="38">
        <f t="shared" si="32"/>
        <v>0</v>
      </c>
      <c r="F62" s="38">
        <v>3576</v>
      </c>
      <c r="G62" s="38">
        <v>3000</v>
      </c>
      <c r="H62" s="38">
        <f t="shared" si="33"/>
        <v>0</v>
      </c>
      <c r="I62" s="38">
        <f t="shared" si="34"/>
        <v>0</v>
      </c>
      <c r="J62" s="38">
        <f t="shared" si="35"/>
        <v>0</v>
      </c>
      <c r="K62" s="69">
        <f t="shared" si="8"/>
        <v>0</v>
      </c>
      <c r="L62" s="38">
        <f>(D3/E244)*E62</f>
        <v>0</v>
      </c>
      <c r="M62" s="38">
        <f>(D4/I244)*I62</f>
        <v>0</v>
      </c>
      <c r="N62" s="38">
        <f t="shared" si="20"/>
        <v>0</v>
      </c>
      <c r="O62" s="38">
        <f t="shared" si="36"/>
        <v>0</v>
      </c>
      <c r="P62" s="38" t="e">
        <f t="shared" si="30"/>
        <v>#DIV/0!</v>
      </c>
      <c r="Q62" s="38">
        <f>(D5/O244)*O62</f>
        <v>0</v>
      </c>
      <c r="R62" s="38">
        <f>(D6/O244)*O62</f>
        <v>0</v>
      </c>
      <c r="S62" s="38">
        <f>(D7/O244)*O62</f>
        <v>0</v>
      </c>
      <c r="T62" s="38">
        <f t="shared" si="37"/>
        <v>0</v>
      </c>
      <c r="U62" s="38" t="e">
        <f t="shared" si="31"/>
        <v>#DIV/0!</v>
      </c>
      <c r="V62" s="4" t="e">
        <f>U62/F7</f>
        <v>#DIV/0!</v>
      </c>
    </row>
    <row r="63" spans="1:22" ht="12.75">
      <c r="A63" s="35">
        <f t="shared" si="38"/>
        <v>9055</v>
      </c>
      <c r="B63" s="36"/>
      <c r="C63" s="37">
        <v>0</v>
      </c>
      <c r="D63" s="38">
        <v>2150</v>
      </c>
      <c r="E63" s="38">
        <f t="shared" si="32"/>
        <v>0</v>
      </c>
      <c r="F63" s="38">
        <v>7000</v>
      </c>
      <c r="G63" s="38">
        <v>3690</v>
      </c>
      <c r="H63" s="38">
        <f t="shared" si="33"/>
        <v>0</v>
      </c>
      <c r="I63" s="38">
        <f t="shared" si="34"/>
        <v>0</v>
      </c>
      <c r="J63" s="38">
        <f t="shared" si="35"/>
        <v>0</v>
      </c>
      <c r="K63" s="69">
        <f t="shared" si="8"/>
        <v>0</v>
      </c>
      <c r="L63" s="38">
        <f>(D3/E244)*E63</f>
        <v>0</v>
      </c>
      <c r="M63" s="38">
        <f>(D4/I244)*I63</f>
        <v>0</v>
      </c>
      <c r="N63" s="38">
        <f t="shared" si="20"/>
        <v>0</v>
      </c>
      <c r="O63" s="38">
        <f t="shared" si="36"/>
        <v>0</v>
      </c>
      <c r="P63" s="38" t="e">
        <f t="shared" si="30"/>
        <v>#DIV/0!</v>
      </c>
      <c r="Q63" s="38">
        <f>(D5/O244)*O63</f>
        <v>0</v>
      </c>
      <c r="R63" s="38">
        <f>(D6/O244)*O63</f>
        <v>0</v>
      </c>
      <c r="S63" s="38">
        <f>(D7/O244)*O63</f>
        <v>0</v>
      </c>
      <c r="T63" s="38">
        <f t="shared" si="37"/>
        <v>0</v>
      </c>
      <c r="U63" s="38" t="e">
        <f t="shared" si="31"/>
        <v>#DIV/0!</v>
      </c>
      <c r="V63" s="4" t="e">
        <f>U63/F7</f>
        <v>#DIV/0!</v>
      </c>
    </row>
    <row r="64" spans="1:22" ht="12.75">
      <c r="A64" s="35">
        <f t="shared" si="38"/>
        <v>9056</v>
      </c>
      <c r="B64" s="36"/>
      <c r="C64" s="37">
        <v>0</v>
      </c>
      <c r="D64" s="38">
        <v>600</v>
      </c>
      <c r="E64" s="38">
        <f t="shared" si="32"/>
        <v>0</v>
      </c>
      <c r="F64" s="38">
        <v>8000</v>
      </c>
      <c r="G64" s="38">
        <v>2250</v>
      </c>
      <c r="H64" s="38">
        <f t="shared" si="33"/>
        <v>0</v>
      </c>
      <c r="I64" s="38">
        <f t="shared" si="34"/>
        <v>0</v>
      </c>
      <c r="J64" s="38">
        <f t="shared" si="35"/>
        <v>0</v>
      </c>
      <c r="K64" s="69">
        <f t="shared" si="8"/>
        <v>0</v>
      </c>
      <c r="L64" s="38">
        <f>(D3/E244)*E64</f>
        <v>0</v>
      </c>
      <c r="M64" s="38">
        <f>(D4/I244)*I64</f>
        <v>0</v>
      </c>
      <c r="N64" s="38">
        <f t="shared" si="20"/>
        <v>0</v>
      </c>
      <c r="O64" s="38">
        <f t="shared" si="36"/>
        <v>0</v>
      </c>
      <c r="P64" s="38" t="e">
        <f>O64/N64</f>
        <v>#DIV/0!</v>
      </c>
      <c r="Q64" s="38">
        <f>(D5/O244)*O64</f>
        <v>0</v>
      </c>
      <c r="R64" s="38">
        <f>(D6/O244)*O64</f>
        <v>0</v>
      </c>
      <c r="S64" s="38">
        <f>(D7/O244)*O64</f>
        <v>0</v>
      </c>
      <c r="T64" s="38">
        <f t="shared" si="37"/>
        <v>0</v>
      </c>
      <c r="U64" s="38" t="e">
        <f>T64/N64</f>
        <v>#DIV/0!</v>
      </c>
      <c r="V64" s="4" t="e">
        <f>U64/F7</f>
        <v>#DIV/0!</v>
      </c>
    </row>
    <row r="65" spans="1:22" ht="12.75">
      <c r="A65" s="35">
        <f t="shared" si="38"/>
        <v>9057</v>
      </c>
      <c r="B65" s="36"/>
      <c r="C65" s="37">
        <v>1136</v>
      </c>
      <c r="D65" s="38">
        <v>1300</v>
      </c>
      <c r="E65" s="38">
        <f t="shared" si="32"/>
        <v>24613.333333333332</v>
      </c>
      <c r="F65" s="38">
        <v>10891</v>
      </c>
      <c r="G65" s="38">
        <v>7520</v>
      </c>
      <c r="H65" s="38">
        <f t="shared" si="33"/>
        <v>12372.176</v>
      </c>
      <c r="I65" s="38">
        <f t="shared" si="34"/>
        <v>8542.72</v>
      </c>
      <c r="J65" s="38">
        <f t="shared" si="35"/>
        <v>8542.72</v>
      </c>
      <c r="K65" s="69">
        <f t="shared" si="8"/>
        <v>3711652800</v>
      </c>
      <c r="L65" s="38">
        <f>(D3/E244)*E65</f>
        <v>2446644197.699795</v>
      </c>
      <c r="M65" s="38">
        <f>(D4/I244)*I65</f>
        <v>551192884.6624585</v>
      </c>
      <c r="N65" s="38">
        <f t="shared" si="20"/>
        <v>1136</v>
      </c>
      <c r="O65" s="38">
        <f t="shared" si="36"/>
        <v>6709489882.362253</v>
      </c>
      <c r="P65" s="38">
        <f t="shared" si="30"/>
        <v>5906241.093628744</v>
      </c>
      <c r="Q65" s="38">
        <f>(D5/O244)*O65</f>
        <v>1365903427.0362434</v>
      </c>
      <c r="R65" s="38">
        <f>(D6/O244)*O65</f>
        <v>727350843.0144889</v>
      </c>
      <c r="S65" s="38">
        <f>(D7/O244)*O65</f>
        <v>180635442.55567265</v>
      </c>
      <c r="T65" s="38">
        <f t="shared" si="37"/>
        <v>8983379594.968658</v>
      </c>
      <c r="U65" s="38">
        <f t="shared" si="31"/>
        <v>7907904.573035791</v>
      </c>
      <c r="V65" s="4">
        <f>U65/F7</f>
        <v>12.754684795219017</v>
      </c>
    </row>
    <row r="66" spans="1:22" ht="12.75">
      <c r="A66" s="35">
        <f t="shared" si="38"/>
        <v>9058</v>
      </c>
      <c r="B66" s="36"/>
      <c r="C66" s="37">
        <v>932</v>
      </c>
      <c r="D66" s="38">
        <v>240</v>
      </c>
      <c r="E66" s="38">
        <f t="shared" si="32"/>
        <v>3728</v>
      </c>
      <c r="F66" s="38">
        <v>1400</v>
      </c>
      <c r="G66" s="38">
        <v>1060</v>
      </c>
      <c r="H66" s="38">
        <f t="shared" si="33"/>
        <v>1304.8</v>
      </c>
      <c r="I66" s="38">
        <f t="shared" si="34"/>
        <v>987.92</v>
      </c>
      <c r="J66" s="38">
        <f t="shared" si="35"/>
        <v>987.92</v>
      </c>
      <c r="K66" s="69">
        <f t="shared" si="8"/>
        <v>391440000</v>
      </c>
      <c r="L66" s="38">
        <f>(D3/E244)*E66</f>
        <v>370575145.0037176</v>
      </c>
      <c r="M66" s="38">
        <f>(D4/I244)*I66</f>
        <v>63742516.97535867</v>
      </c>
      <c r="N66" s="38">
        <f t="shared" si="20"/>
        <v>932</v>
      </c>
      <c r="O66" s="38">
        <f t="shared" si="36"/>
        <v>825757661.9790764</v>
      </c>
      <c r="P66" s="38">
        <f t="shared" si="30"/>
        <v>886006.0750848459</v>
      </c>
      <c r="Q66" s="38">
        <f>(D5/O244)*O66</f>
        <v>168105957.4087244</v>
      </c>
      <c r="R66" s="38">
        <f>(D6/O244)*O66</f>
        <v>89517316.8298589</v>
      </c>
      <c r="S66" s="38">
        <f>(D7/O244)*O66</f>
        <v>22231362.34357237</v>
      </c>
      <c r="T66" s="38">
        <f t="shared" si="37"/>
        <v>1105612298.561232</v>
      </c>
      <c r="U66" s="38">
        <f t="shared" si="31"/>
        <v>1186279.290301751</v>
      </c>
      <c r="V66" s="4">
        <f>U66/F7</f>
        <v>1.9133536940350824</v>
      </c>
    </row>
    <row r="67" spans="1:22" ht="12.75">
      <c r="A67" s="35">
        <f t="shared" si="38"/>
        <v>9059</v>
      </c>
      <c r="B67" s="36"/>
      <c r="C67" s="37">
        <v>36</v>
      </c>
      <c r="D67" s="38">
        <v>360</v>
      </c>
      <c r="E67" s="38">
        <f t="shared" si="32"/>
        <v>216</v>
      </c>
      <c r="F67" s="38">
        <v>1500</v>
      </c>
      <c r="G67" s="38">
        <v>1183</v>
      </c>
      <c r="H67" s="38">
        <f t="shared" si="33"/>
        <v>54</v>
      </c>
      <c r="I67" s="38">
        <f t="shared" si="34"/>
        <v>42.588</v>
      </c>
      <c r="J67" s="38">
        <f t="shared" si="35"/>
        <v>42.588</v>
      </c>
      <c r="K67" s="69">
        <f t="shared" si="8"/>
        <v>16200000</v>
      </c>
      <c r="L67" s="38">
        <f>(D3/E244)*E67</f>
        <v>21471092.092490077</v>
      </c>
      <c r="M67" s="38">
        <f>(D4/I244)*I67</f>
        <v>2747860.467392679</v>
      </c>
      <c r="N67" s="38">
        <f t="shared" si="20"/>
        <v>36</v>
      </c>
      <c r="O67" s="38">
        <f t="shared" si="36"/>
        <v>40418952.55988275</v>
      </c>
      <c r="P67" s="38">
        <f t="shared" si="30"/>
        <v>1122748.6822189654</v>
      </c>
      <c r="Q67" s="38">
        <f>(D5/O244)*O67</f>
        <v>8228402.872160174</v>
      </c>
      <c r="R67" s="38">
        <f>(D6/O244)*O67</f>
        <v>4381668.313633814</v>
      </c>
      <c r="S67" s="38">
        <f>(D7/O244)*O67</f>
        <v>1088174.438191509</v>
      </c>
      <c r="T67" s="38">
        <f t="shared" si="37"/>
        <v>54117198.18386825</v>
      </c>
      <c r="U67" s="38">
        <f t="shared" si="31"/>
        <v>1503255.5051074515</v>
      </c>
      <c r="V67" s="4">
        <f>U67/F7</f>
        <v>2.4246056533991154</v>
      </c>
    </row>
    <row r="68" spans="1:22" ht="12.75">
      <c r="A68" s="35">
        <f t="shared" si="38"/>
        <v>9060</v>
      </c>
      <c r="B68" s="36"/>
      <c r="C68" s="37">
        <v>2337</v>
      </c>
      <c r="D68" s="38">
        <v>180</v>
      </c>
      <c r="E68" s="38">
        <f t="shared" si="32"/>
        <v>7011</v>
      </c>
      <c r="F68" s="38">
        <v>800</v>
      </c>
      <c r="G68" s="38">
        <v>550</v>
      </c>
      <c r="H68" s="38">
        <f t="shared" si="33"/>
        <v>1869.6</v>
      </c>
      <c r="I68" s="38">
        <f t="shared" si="34"/>
        <v>1285.35</v>
      </c>
      <c r="J68" s="38">
        <f t="shared" si="35"/>
        <v>1285.35</v>
      </c>
      <c r="K68" s="69">
        <f t="shared" si="8"/>
        <v>560880000</v>
      </c>
      <c r="L68" s="38">
        <f>(D3/E244)*E68</f>
        <v>696915864.1687404</v>
      </c>
      <c r="M68" s="38">
        <f>(D4/I244)*I68</f>
        <v>82933278.1948713</v>
      </c>
      <c r="N68" s="38">
        <f t="shared" si="20"/>
        <v>2337</v>
      </c>
      <c r="O68" s="38">
        <f t="shared" si="36"/>
        <v>1340729142.3636117</v>
      </c>
      <c r="P68" s="38">
        <f t="shared" si="30"/>
        <v>573696.6805150242</v>
      </c>
      <c r="Q68" s="38">
        <f>(D5/O244)*O68</f>
        <v>272942736.689404</v>
      </c>
      <c r="R68" s="38">
        <f>(D6/O244)*O68</f>
        <v>145343459.644495</v>
      </c>
      <c r="S68" s="38">
        <f>(D7/O244)*O68</f>
        <v>36095620.71399554</v>
      </c>
      <c r="T68" s="38">
        <f t="shared" si="37"/>
        <v>1795110959.4115062</v>
      </c>
      <c r="U68" s="38">
        <f t="shared" si="31"/>
        <v>768126.212841894</v>
      </c>
      <c r="V68" s="4">
        <f>U68/F7</f>
        <v>1.2389132465191839</v>
      </c>
    </row>
    <row r="69" spans="1:22" ht="12.75">
      <c r="A69" s="35">
        <f t="shared" si="38"/>
        <v>9061</v>
      </c>
      <c r="B69" s="36" t="s">
        <v>65</v>
      </c>
      <c r="C69" s="37">
        <v>204</v>
      </c>
      <c r="D69" s="38">
        <v>450</v>
      </c>
      <c r="E69" s="38">
        <f t="shared" si="32"/>
        <v>1530</v>
      </c>
      <c r="F69" s="38">
        <v>4353</v>
      </c>
      <c r="G69" s="38">
        <v>2500</v>
      </c>
      <c r="H69" s="38">
        <f t="shared" si="33"/>
        <v>888.012</v>
      </c>
      <c r="I69" s="38">
        <f t="shared" si="34"/>
        <v>510</v>
      </c>
      <c r="J69" s="38">
        <f t="shared" si="35"/>
        <v>510</v>
      </c>
      <c r="K69" s="69">
        <f t="shared" si="8"/>
        <v>266403599.99999997</v>
      </c>
      <c r="L69" s="38">
        <f>(D3/E244)*E69</f>
        <v>152086902.3218047</v>
      </c>
      <c r="M69" s="38">
        <f>(D4/I244)*I69</f>
        <v>32906190.437923037</v>
      </c>
      <c r="N69" s="38">
        <f t="shared" si="20"/>
        <v>204</v>
      </c>
      <c r="O69" s="38">
        <f t="shared" si="36"/>
        <v>451396692.75972766</v>
      </c>
      <c r="P69" s="38">
        <f t="shared" si="30"/>
        <v>2212728.886077096</v>
      </c>
      <c r="Q69" s="38">
        <f>(D5/O244)*O69</f>
        <v>91894361.62861617</v>
      </c>
      <c r="R69" s="38">
        <f>(D6/O244)*O69</f>
        <v>48934236.54692882</v>
      </c>
      <c r="S69" s="38">
        <f>(D7/O244)*O69</f>
        <v>12152673.719527647</v>
      </c>
      <c r="T69" s="38">
        <f t="shared" si="37"/>
        <v>604377964.6548003</v>
      </c>
      <c r="U69" s="38">
        <f t="shared" si="31"/>
        <v>2962637.081641178</v>
      </c>
      <c r="V69" s="4">
        <f>U69/F7</f>
        <v>4.778446905872868</v>
      </c>
    </row>
    <row r="70" spans="1:22" ht="12.75">
      <c r="A70" s="35">
        <f t="shared" si="38"/>
        <v>9062</v>
      </c>
      <c r="B70" s="36"/>
      <c r="C70" s="37">
        <v>0</v>
      </c>
      <c r="D70" s="39">
        <v>450</v>
      </c>
      <c r="E70" s="38">
        <f t="shared" si="32"/>
        <v>0</v>
      </c>
      <c r="F70" s="38">
        <v>4353</v>
      </c>
      <c r="G70" s="38">
        <v>2500</v>
      </c>
      <c r="H70" s="38">
        <f t="shared" si="33"/>
        <v>0</v>
      </c>
      <c r="I70" s="38">
        <f t="shared" si="34"/>
        <v>0</v>
      </c>
      <c r="J70" s="38">
        <f t="shared" si="35"/>
        <v>0</v>
      </c>
      <c r="K70" s="69">
        <f t="shared" si="8"/>
        <v>0</v>
      </c>
      <c r="L70" s="38">
        <f>(D3/E244)*E70</f>
        <v>0</v>
      </c>
      <c r="M70" s="38">
        <f>(D4/I244)*I70</f>
        <v>0</v>
      </c>
      <c r="N70" s="38">
        <f t="shared" si="20"/>
        <v>0</v>
      </c>
      <c r="O70" s="38">
        <f t="shared" si="36"/>
        <v>0</v>
      </c>
      <c r="P70" s="38" t="e">
        <f t="shared" si="30"/>
        <v>#DIV/0!</v>
      </c>
      <c r="Q70" s="38">
        <f>(D5/O244)*O70</f>
        <v>0</v>
      </c>
      <c r="R70" s="38">
        <f>(D6/O244)*O70</f>
        <v>0</v>
      </c>
      <c r="S70" s="38">
        <f>(D7/O244)*O70</f>
        <v>0</v>
      </c>
      <c r="T70" s="38">
        <f t="shared" si="37"/>
        <v>0</v>
      </c>
      <c r="U70" s="38" t="e">
        <f t="shared" si="31"/>
        <v>#DIV/0!</v>
      </c>
      <c r="V70" s="4" t="e">
        <f>U70/F7</f>
        <v>#DIV/0!</v>
      </c>
    </row>
    <row r="71" spans="1:22" ht="12.75">
      <c r="A71" s="35">
        <f t="shared" si="38"/>
        <v>9063</v>
      </c>
      <c r="B71" s="36"/>
      <c r="C71" s="37">
        <v>28</v>
      </c>
      <c r="D71" s="39">
        <v>120</v>
      </c>
      <c r="E71" s="38">
        <f t="shared" si="32"/>
        <v>56</v>
      </c>
      <c r="F71" s="38">
        <v>2430</v>
      </c>
      <c r="G71" s="38">
        <v>1630</v>
      </c>
      <c r="H71" s="38">
        <f t="shared" si="33"/>
        <v>68.04</v>
      </c>
      <c r="I71" s="38">
        <f t="shared" si="34"/>
        <v>45.64</v>
      </c>
      <c r="J71" s="38">
        <f t="shared" si="35"/>
        <v>45.64</v>
      </c>
      <c r="K71" s="69">
        <f t="shared" si="8"/>
        <v>20412000.000000004</v>
      </c>
      <c r="L71" s="38">
        <f>(D3/E244)*E71</f>
        <v>5566579.431386316</v>
      </c>
      <c r="M71" s="38">
        <f>(D4/I244)*I71</f>
        <v>2944781.434483936</v>
      </c>
      <c r="N71" s="38">
        <f t="shared" si="20"/>
        <v>28</v>
      </c>
      <c r="O71" s="38">
        <f t="shared" si="36"/>
        <v>28923360.86587026</v>
      </c>
      <c r="P71" s="38">
        <f>O71/N71</f>
        <v>1032977.1737810808</v>
      </c>
      <c r="Q71" s="38">
        <f>(D5/O244)*O71</f>
        <v>5888155.198199485</v>
      </c>
      <c r="R71" s="38">
        <f>(D6/O244)*O71</f>
        <v>3135473.974542492</v>
      </c>
      <c r="S71" s="38">
        <f>(D7/O244)*O71</f>
        <v>778685.7394238211</v>
      </c>
      <c r="T71" s="38">
        <f t="shared" si="37"/>
        <v>38725675.77803606</v>
      </c>
      <c r="U71" s="38">
        <f>T71/N71</f>
        <v>1383059.8492155734</v>
      </c>
      <c r="V71" s="4">
        <f>U71/F7</f>
        <v>2.230741692283183</v>
      </c>
    </row>
    <row r="72" spans="1:22" ht="12.75">
      <c r="A72" s="35">
        <f t="shared" si="38"/>
        <v>9064</v>
      </c>
      <c r="B72" s="36"/>
      <c r="C72" s="37">
        <v>176</v>
      </c>
      <c r="D72" s="39">
        <v>550</v>
      </c>
      <c r="E72" s="38">
        <f t="shared" si="32"/>
        <v>1613.3333333333333</v>
      </c>
      <c r="F72" s="38">
        <v>11300</v>
      </c>
      <c r="G72" s="38">
        <v>8300</v>
      </c>
      <c r="H72" s="38">
        <f t="shared" si="33"/>
        <v>1988.8</v>
      </c>
      <c r="I72" s="38">
        <f t="shared" si="34"/>
        <v>1460.8</v>
      </c>
      <c r="J72" s="38">
        <f t="shared" si="35"/>
        <v>1460.8</v>
      </c>
      <c r="K72" s="69">
        <f t="shared" si="8"/>
        <v>596640000</v>
      </c>
      <c r="L72" s="38">
        <f>(D3/E244)*E72</f>
        <v>160370502.66612956</v>
      </c>
      <c r="M72" s="38">
        <f>(D4/I244)*I72</f>
        <v>94253652.92493719</v>
      </c>
      <c r="N72" s="38">
        <f t="shared" si="20"/>
        <v>176</v>
      </c>
      <c r="O72" s="38">
        <f t="shared" si="36"/>
        <v>851264155.5910668</v>
      </c>
      <c r="P72" s="38">
        <f t="shared" si="30"/>
        <v>4836728.156767425</v>
      </c>
      <c r="Q72" s="38">
        <f>(D5/O244)*O72</f>
        <v>173298514.16745517</v>
      </c>
      <c r="R72" s="38">
        <f>(D6/O244)*O72</f>
        <v>92282380.93403088</v>
      </c>
      <c r="S72" s="38">
        <f>(D7/O244)*O72</f>
        <v>22918057.881150734</v>
      </c>
      <c r="T72" s="38">
        <f t="shared" si="37"/>
        <v>1139763108.5737035</v>
      </c>
      <c r="U72" s="38">
        <f t="shared" si="31"/>
        <v>6475926.753259679</v>
      </c>
      <c r="V72" s="4">
        <f>U72/F7</f>
        <v>10.445043150418838</v>
      </c>
    </row>
    <row r="73" spans="1:22" ht="12.75" hidden="1">
      <c r="A73" s="40">
        <v>9065</v>
      </c>
      <c r="B73" s="36"/>
      <c r="C73" s="37"/>
      <c r="D73" s="39"/>
      <c r="E73" s="38"/>
      <c r="F73" s="38"/>
      <c r="G73" s="38"/>
      <c r="H73" s="38"/>
      <c r="I73" s="38"/>
      <c r="J73" s="38"/>
      <c r="K73" s="69">
        <f t="shared" si="8"/>
        <v>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4"/>
    </row>
    <row r="74" spans="1:22" ht="12.75">
      <c r="A74" s="35">
        <v>9066</v>
      </c>
      <c r="B74" s="36"/>
      <c r="C74" s="37">
        <v>4043</v>
      </c>
      <c r="D74" s="39">
        <v>120</v>
      </c>
      <c r="E74" s="38">
        <f t="shared" si="32"/>
        <v>8086</v>
      </c>
      <c r="F74" s="38">
        <v>3360</v>
      </c>
      <c r="G74" s="38">
        <v>1250</v>
      </c>
      <c r="H74" s="38">
        <f t="shared" si="33"/>
        <v>13584.48</v>
      </c>
      <c r="I74" s="38">
        <f t="shared" si="34"/>
        <v>5053.75</v>
      </c>
      <c r="J74" s="38">
        <f t="shared" si="35"/>
        <v>5053.75</v>
      </c>
      <c r="K74" s="69">
        <f t="shared" si="8"/>
        <v>4075344000</v>
      </c>
      <c r="L74" s="38">
        <f>(D3/E244)*E74</f>
        <v>803774308.6105312</v>
      </c>
      <c r="M74" s="38">
        <f>(D4/I244)*I74</f>
        <v>326077764.56010497</v>
      </c>
      <c r="N74" s="38">
        <f aca="true" t="shared" si="39" ref="N74:N90">C74</f>
        <v>4043</v>
      </c>
      <c r="O74" s="38">
        <f t="shared" si="36"/>
        <v>5205196073.170636</v>
      </c>
      <c r="P74" s="38">
        <f aca="true" t="shared" si="40" ref="P74:P86">O74/N74</f>
        <v>1287458.835807726</v>
      </c>
      <c r="Q74" s="38">
        <f>(D5/O244)*O74</f>
        <v>1059662549.5224948</v>
      </c>
      <c r="R74" s="38">
        <f>(D6/O244)*O74</f>
        <v>564275946.1980747</v>
      </c>
      <c r="S74" s="38">
        <f>(D7/O244)*O74</f>
        <v>140136271.57228678</v>
      </c>
      <c r="T74" s="38">
        <f t="shared" si="37"/>
        <v>6969270840.463491</v>
      </c>
      <c r="U74" s="38">
        <f aca="true" t="shared" si="41" ref="U74:U86">T74/N74</f>
        <v>1723786.9998672993</v>
      </c>
      <c r="V74" s="4">
        <f>U74/F7</f>
        <v>2.7803016126891924</v>
      </c>
    </row>
    <row r="75" spans="1:22" ht="12.75">
      <c r="A75" s="35">
        <f t="shared" si="38"/>
        <v>9067</v>
      </c>
      <c r="B75" s="36"/>
      <c r="C75" s="37">
        <v>0</v>
      </c>
      <c r="D75" s="39">
        <v>189</v>
      </c>
      <c r="E75" s="38">
        <f aca="true" t="shared" si="42" ref="E75:E89">(C75*D75)/60</f>
        <v>0</v>
      </c>
      <c r="F75" s="38">
        <v>1072</v>
      </c>
      <c r="G75" s="38">
        <v>1007</v>
      </c>
      <c r="H75" s="38">
        <f aca="true" t="shared" si="43" ref="H75:H89">(C75*F75)/1000</f>
        <v>0</v>
      </c>
      <c r="I75" s="38">
        <f aca="true" t="shared" si="44" ref="I75:I89">(C75*G75)/1000</f>
        <v>0</v>
      </c>
      <c r="J75" s="38">
        <f aca="true" t="shared" si="45" ref="J75:J89">(C75*G75)/1000</f>
        <v>0</v>
      </c>
      <c r="K75" s="69">
        <f t="shared" si="8"/>
        <v>0</v>
      </c>
      <c r="L75" s="38">
        <f>(D3/E244)*E75</f>
        <v>0</v>
      </c>
      <c r="M75" s="38">
        <f>(D4/I244)*I75</f>
        <v>0</v>
      </c>
      <c r="N75" s="38">
        <f t="shared" si="39"/>
        <v>0</v>
      </c>
      <c r="O75" s="38">
        <f aca="true" t="shared" si="46" ref="O75:O89">K75+L75+M75</f>
        <v>0</v>
      </c>
      <c r="P75" s="38" t="e">
        <f>O75/N75</f>
        <v>#DIV/0!</v>
      </c>
      <c r="Q75" s="38">
        <f>(D5/O244)*O75</f>
        <v>0</v>
      </c>
      <c r="R75" s="38">
        <f>(D6/O244)*O75</f>
        <v>0</v>
      </c>
      <c r="S75" s="38">
        <f>(D7/O244)*O75</f>
        <v>0</v>
      </c>
      <c r="T75" s="38">
        <f aca="true" t="shared" si="47" ref="T75:T89">O75+Q75+R75+S75</f>
        <v>0</v>
      </c>
      <c r="U75" s="38" t="e">
        <f>T75/N75</f>
        <v>#DIV/0!</v>
      </c>
      <c r="V75" s="4" t="e">
        <f>U75/F7</f>
        <v>#DIV/0!</v>
      </c>
    </row>
    <row r="76" spans="1:22" ht="12.75">
      <c r="A76" s="35">
        <f>A75+1</f>
        <v>9068</v>
      </c>
      <c r="B76" s="36"/>
      <c r="C76" s="37">
        <v>210</v>
      </c>
      <c r="D76" s="38">
        <v>160</v>
      </c>
      <c r="E76" s="38">
        <f t="shared" si="42"/>
        <v>560</v>
      </c>
      <c r="F76" s="38">
        <v>1950</v>
      </c>
      <c r="G76" s="38">
        <v>1056</v>
      </c>
      <c r="H76" s="38">
        <f t="shared" si="43"/>
        <v>409.5</v>
      </c>
      <c r="I76" s="38">
        <f t="shared" si="44"/>
        <v>221.76</v>
      </c>
      <c r="J76" s="38">
        <f t="shared" si="45"/>
        <v>221.76</v>
      </c>
      <c r="K76" s="69">
        <f aca="true" t="shared" si="48" ref="K76:K139">H76*300000</f>
        <v>122850000</v>
      </c>
      <c r="L76" s="38">
        <f>(D3/E244)*E76</f>
        <v>55665794.31386316</v>
      </c>
      <c r="M76" s="38">
        <f>(D4/I244)*I76</f>
        <v>14308385.865713356</v>
      </c>
      <c r="N76" s="38">
        <f t="shared" si="39"/>
        <v>210</v>
      </c>
      <c r="O76" s="38">
        <f t="shared" si="46"/>
        <v>192824180.17957652</v>
      </c>
      <c r="P76" s="38">
        <f t="shared" si="40"/>
        <v>918210.3818075072</v>
      </c>
      <c r="Q76" s="38">
        <f>(D5/O244)*O76</f>
        <v>39254729.2179548</v>
      </c>
      <c r="R76" s="38">
        <f>(D6/O244)*O76</f>
        <v>20903352.18715818</v>
      </c>
      <c r="S76" s="38">
        <f>(D7/O244)*O76</f>
        <v>5191286.0340895895</v>
      </c>
      <c r="T76" s="38">
        <f t="shared" si="47"/>
        <v>258173547.6187791</v>
      </c>
      <c r="U76" s="38">
        <f t="shared" si="41"/>
        <v>1229397.84580371</v>
      </c>
      <c r="V76" s="4">
        <f>U76/F7</f>
        <v>1.9828997512963062</v>
      </c>
    </row>
    <row r="77" spans="1:22" ht="12.75">
      <c r="A77" s="35">
        <f>A76+1</f>
        <v>9069</v>
      </c>
      <c r="B77" s="36"/>
      <c r="C77" s="37">
        <v>0</v>
      </c>
      <c r="D77" s="38">
        <v>49</v>
      </c>
      <c r="E77" s="38">
        <f t="shared" si="42"/>
        <v>0</v>
      </c>
      <c r="F77" s="38">
        <v>971</v>
      </c>
      <c r="G77" s="38">
        <v>720</v>
      </c>
      <c r="H77" s="38">
        <f t="shared" si="43"/>
        <v>0</v>
      </c>
      <c r="I77" s="38">
        <f t="shared" si="44"/>
        <v>0</v>
      </c>
      <c r="J77" s="38">
        <f t="shared" si="45"/>
        <v>0</v>
      </c>
      <c r="K77" s="69">
        <f t="shared" si="48"/>
        <v>0</v>
      </c>
      <c r="L77" s="38">
        <f>(D3/E244)*E77</f>
        <v>0</v>
      </c>
      <c r="M77" s="38">
        <f>(D4/I244)*I77</f>
        <v>0</v>
      </c>
      <c r="N77" s="38">
        <f t="shared" si="39"/>
        <v>0</v>
      </c>
      <c r="O77" s="38">
        <f t="shared" si="46"/>
        <v>0</v>
      </c>
      <c r="P77" s="38" t="e">
        <f>O77/N77</f>
        <v>#DIV/0!</v>
      </c>
      <c r="Q77" s="38">
        <f>(D5/O244)*O77</f>
        <v>0</v>
      </c>
      <c r="R77" s="38">
        <f>(D6/O244)*O77</f>
        <v>0</v>
      </c>
      <c r="S77" s="38">
        <f>(D7/O244)*O77</f>
        <v>0</v>
      </c>
      <c r="T77" s="38">
        <f t="shared" si="47"/>
        <v>0</v>
      </c>
      <c r="U77" s="38" t="e">
        <f>T77/N77</f>
        <v>#DIV/0!</v>
      </c>
      <c r="V77" s="4" t="e">
        <f>U77/F7</f>
        <v>#DIV/0!</v>
      </c>
    </row>
    <row r="78" spans="1:22" ht="12.75">
      <c r="A78" s="35">
        <f>A77+1</f>
        <v>9070</v>
      </c>
      <c r="B78" s="36"/>
      <c r="C78" s="37">
        <v>0</v>
      </c>
      <c r="D78" s="38">
        <v>45</v>
      </c>
      <c r="E78" s="38">
        <f t="shared" si="42"/>
        <v>0</v>
      </c>
      <c r="F78" s="38">
        <v>630</v>
      </c>
      <c r="G78" s="38">
        <v>400</v>
      </c>
      <c r="H78" s="38">
        <f t="shared" si="43"/>
        <v>0</v>
      </c>
      <c r="I78" s="38">
        <f t="shared" si="44"/>
        <v>0</v>
      </c>
      <c r="J78" s="38">
        <f t="shared" si="45"/>
        <v>0</v>
      </c>
      <c r="K78" s="69">
        <f t="shared" si="48"/>
        <v>0</v>
      </c>
      <c r="L78" s="38">
        <f>(D3/E244)*E78</f>
        <v>0</v>
      </c>
      <c r="M78" s="38">
        <f>(D4/I244)*I78</f>
        <v>0</v>
      </c>
      <c r="N78" s="38">
        <f t="shared" si="39"/>
        <v>0</v>
      </c>
      <c r="O78" s="38">
        <f t="shared" si="46"/>
        <v>0</v>
      </c>
      <c r="P78" s="38" t="e">
        <f>O78/N78</f>
        <v>#DIV/0!</v>
      </c>
      <c r="Q78" s="38">
        <f>(D5/O244)*O78</f>
        <v>0</v>
      </c>
      <c r="R78" s="38">
        <f>(D6/O244)*O78</f>
        <v>0</v>
      </c>
      <c r="S78" s="38">
        <f>(D7/O244)*O78</f>
        <v>0</v>
      </c>
      <c r="T78" s="38">
        <f t="shared" si="47"/>
        <v>0</v>
      </c>
      <c r="U78" s="38" t="e">
        <f>T78/N78</f>
        <v>#DIV/0!</v>
      </c>
      <c r="V78" s="4" t="e">
        <f>U78/F7</f>
        <v>#DIV/0!</v>
      </c>
    </row>
    <row r="79" spans="1:22" ht="12.75">
      <c r="A79" s="35">
        <f>A78+1</f>
        <v>9071</v>
      </c>
      <c r="B79" s="36"/>
      <c r="C79" s="37">
        <v>421</v>
      </c>
      <c r="D79" s="38">
        <v>90</v>
      </c>
      <c r="E79" s="38">
        <f t="shared" si="42"/>
        <v>631.5</v>
      </c>
      <c r="F79" s="38">
        <v>620</v>
      </c>
      <c r="G79" s="38">
        <v>320</v>
      </c>
      <c r="H79" s="38">
        <f t="shared" si="43"/>
        <v>261.02</v>
      </c>
      <c r="I79" s="38">
        <f t="shared" si="44"/>
        <v>134.72</v>
      </c>
      <c r="J79" s="38">
        <f t="shared" si="45"/>
        <v>134.72</v>
      </c>
      <c r="K79" s="69">
        <f t="shared" si="48"/>
        <v>78306000</v>
      </c>
      <c r="L79" s="38">
        <f>(D3/E244)*E79</f>
        <v>62773123.409293905</v>
      </c>
      <c r="M79" s="38">
        <f>(D4/I244)*I79</f>
        <v>8692396.030974492</v>
      </c>
      <c r="N79" s="38">
        <f t="shared" si="39"/>
        <v>421</v>
      </c>
      <c r="O79" s="38">
        <f t="shared" si="46"/>
        <v>149771519.4402684</v>
      </c>
      <c r="P79" s="38">
        <f>O79/N79</f>
        <v>355751.8276490936</v>
      </c>
      <c r="Q79" s="38">
        <f>(D5/O244)*O79</f>
        <v>30490161.735494334</v>
      </c>
      <c r="R79" s="38">
        <f>(D6/O244)*O79</f>
        <v>16236173.365550434</v>
      </c>
      <c r="S79" s="38">
        <f>(D7/O244)*O79</f>
        <v>4032205.900995162</v>
      </c>
      <c r="T79" s="38">
        <f t="shared" si="47"/>
        <v>200530060.44230834</v>
      </c>
      <c r="U79" s="38">
        <f>T79/N79</f>
        <v>476318.4333546516</v>
      </c>
      <c r="V79" s="4">
        <f>U79/F7</f>
        <v>0.768255537668793</v>
      </c>
    </row>
    <row r="80" spans="1:22" ht="12.75">
      <c r="A80" s="35">
        <f>A79+1</f>
        <v>9072</v>
      </c>
      <c r="B80" s="36"/>
      <c r="C80" s="37">
        <v>0</v>
      </c>
      <c r="D80" s="38">
        <v>360</v>
      </c>
      <c r="E80" s="38">
        <f t="shared" si="42"/>
        <v>0</v>
      </c>
      <c r="F80" s="38">
        <v>10940</v>
      </c>
      <c r="G80" s="38">
        <v>7300</v>
      </c>
      <c r="H80" s="38">
        <f t="shared" si="43"/>
        <v>0</v>
      </c>
      <c r="I80" s="38">
        <f t="shared" si="44"/>
        <v>0</v>
      </c>
      <c r="J80" s="38">
        <f t="shared" si="45"/>
        <v>0</v>
      </c>
      <c r="K80" s="69">
        <f t="shared" si="48"/>
        <v>0</v>
      </c>
      <c r="L80" s="38">
        <f>(D3/E244)*E80</f>
        <v>0</v>
      </c>
      <c r="M80" s="38">
        <f>(D4/I244)*I80</f>
        <v>0</v>
      </c>
      <c r="N80" s="38">
        <f>C80</f>
        <v>0</v>
      </c>
      <c r="O80" s="38">
        <f t="shared" si="46"/>
        <v>0</v>
      </c>
      <c r="P80" s="38" t="e">
        <f>O80/N80</f>
        <v>#DIV/0!</v>
      </c>
      <c r="Q80" s="38">
        <f>(D5/O244)*O80</f>
        <v>0</v>
      </c>
      <c r="R80" s="38">
        <f>(D6/O244)*O80</f>
        <v>0</v>
      </c>
      <c r="S80" s="38">
        <f>(D7/O244)*O80</f>
        <v>0</v>
      </c>
      <c r="T80" s="38">
        <f t="shared" si="47"/>
        <v>0</v>
      </c>
      <c r="U80" s="38" t="e">
        <f>T80/N80</f>
        <v>#DIV/0!</v>
      </c>
      <c r="V80" s="4" t="e">
        <f>U80/F7</f>
        <v>#DIV/0!</v>
      </c>
    </row>
    <row r="81" spans="1:22" ht="12.75">
      <c r="A81" s="35">
        <v>9075</v>
      </c>
      <c r="B81" s="36"/>
      <c r="C81" s="37">
        <v>1</v>
      </c>
      <c r="D81" s="38">
        <v>1350</v>
      </c>
      <c r="E81" s="38">
        <f t="shared" si="42"/>
        <v>22.5</v>
      </c>
      <c r="F81" s="38">
        <v>13542</v>
      </c>
      <c r="G81" s="38">
        <v>500</v>
      </c>
      <c r="H81" s="38">
        <f t="shared" si="43"/>
        <v>13.542</v>
      </c>
      <c r="I81" s="38">
        <f t="shared" si="44"/>
        <v>0.5</v>
      </c>
      <c r="J81" s="38">
        <f t="shared" si="45"/>
        <v>0.5</v>
      </c>
      <c r="K81" s="69">
        <f t="shared" si="48"/>
        <v>4062600</v>
      </c>
      <c r="L81" s="38">
        <f>(D3/E244)*E81</f>
        <v>2236572.092967716</v>
      </c>
      <c r="M81" s="38">
        <f>(D4/I244)*I81</f>
        <v>32260.971017571603</v>
      </c>
      <c r="N81" s="38">
        <f t="shared" si="39"/>
        <v>1</v>
      </c>
      <c r="O81" s="38">
        <f t="shared" si="46"/>
        <v>6331433.063985287</v>
      </c>
      <c r="P81" s="38">
        <f t="shared" si="40"/>
        <v>6331433.063985287</v>
      </c>
      <c r="Q81" s="38">
        <f>(D5/O244)*O81</f>
        <v>1288939.4382845818</v>
      </c>
      <c r="R81" s="38">
        <f>(D6/O244)*O81</f>
        <v>686367.1094706435</v>
      </c>
      <c r="S81" s="38">
        <f>(D7/O244)*O81</f>
        <v>170457.25287269344</v>
      </c>
      <c r="T81" s="38">
        <f t="shared" si="47"/>
        <v>8477196.864613205</v>
      </c>
      <c r="U81" s="38">
        <f t="shared" si="41"/>
        <v>8477196.864613205</v>
      </c>
      <c r="V81" s="4">
        <f>U81/F7</f>
        <v>13.672898168730976</v>
      </c>
    </row>
    <row r="82" spans="1:22" ht="12.75">
      <c r="A82" s="35">
        <v>9076</v>
      </c>
      <c r="B82" s="36"/>
      <c r="C82" s="37">
        <v>220</v>
      </c>
      <c r="D82" s="38">
        <v>4000</v>
      </c>
      <c r="E82" s="38">
        <f t="shared" si="42"/>
        <v>14666.666666666666</v>
      </c>
      <c r="F82" s="38">
        <v>13750</v>
      </c>
      <c r="G82" s="38">
        <v>11840</v>
      </c>
      <c r="H82" s="38">
        <f t="shared" si="43"/>
        <v>3025</v>
      </c>
      <c r="I82" s="38">
        <f t="shared" si="44"/>
        <v>2604.8</v>
      </c>
      <c r="J82" s="38">
        <f t="shared" si="45"/>
        <v>2604.8</v>
      </c>
      <c r="K82" s="69">
        <f t="shared" si="48"/>
        <v>907500000</v>
      </c>
      <c r="L82" s="38">
        <f>(D3/E244)*E82</f>
        <v>1457913660.601178</v>
      </c>
      <c r="M82" s="38">
        <f>(D4/I244)*I82</f>
        <v>168066754.61314103</v>
      </c>
      <c r="N82" s="38">
        <f t="shared" si="39"/>
        <v>220</v>
      </c>
      <c r="O82" s="38">
        <f t="shared" si="46"/>
        <v>2533480415.214319</v>
      </c>
      <c r="P82" s="38">
        <f t="shared" si="40"/>
        <v>11515820.069155997</v>
      </c>
      <c r="Q82" s="38">
        <f>(D5/O244)*O82</f>
        <v>515760459.01303107</v>
      </c>
      <c r="R82" s="38">
        <f>(D6/O244)*O82</f>
        <v>274645188.84080213</v>
      </c>
      <c r="S82" s="38">
        <f>(D7/O244)*O82</f>
        <v>68207324.85362135</v>
      </c>
      <c r="T82" s="38">
        <f t="shared" si="47"/>
        <v>3392093387.921774</v>
      </c>
      <c r="U82" s="38">
        <f t="shared" si="41"/>
        <v>15418606.308735335</v>
      </c>
      <c r="V82" s="4">
        <f>U82/F7</f>
        <v>24.86871985279893</v>
      </c>
    </row>
    <row r="83" spans="1:22" ht="12.75">
      <c r="A83" s="35">
        <v>9077</v>
      </c>
      <c r="B83" s="36"/>
      <c r="C83" s="37">
        <v>70</v>
      </c>
      <c r="D83" s="38">
        <v>3800</v>
      </c>
      <c r="E83" s="38">
        <f t="shared" si="42"/>
        <v>4433.333333333333</v>
      </c>
      <c r="F83" s="38">
        <v>13150</v>
      </c>
      <c r="G83" s="38">
        <v>9640</v>
      </c>
      <c r="H83" s="38">
        <f t="shared" si="43"/>
        <v>920.5</v>
      </c>
      <c r="I83" s="38">
        <f t="shared" si="44"/>
        <v>674.8</v>
      </c>
      <c r="J83" s="38">
        <f t="shared" si="45"/>
        <v>674.8</v>
      </c>
      <c r="K83" s="69">
        <f t="shared" si="48"/>
        <v>276150000</v>
      </c>
      <c r="L83" s="38">
        <f>(D3/E244)*E83</f>
        <v>440687538.31808335</v>
      </c>
      <c r="M83" s="38">
        <f>(D4/I244)*I83</f>
        <v>43539406.48531463</v>
      </c>
      <c r="N83" s="38">
        <f t="shared" si="39"/>
        <v>70</v>
      </c>
      <c r="O83" s="38">
        <f t="shared" si="46"/>
        <v>760376944.8033979</v>
      </c>
      <c r="P83" s="38">
        <f t="shared" si="40"/>
        <v>10862527.782905685</v>
      </c>
      <c r="Q83" s="38">
        <f>(D5/O244)*O83</f>
        <v>154795892.5277703</v>
      </c>
      <c r="R83" s="38">
        <f>(D6/O244)*O83</f>
        <v>82429636.45647727</v>
      </c>
      <c r="S83" s="38">
        <f>(D7/O244)*O83</f>
        <v>20471157.769349523</v>
      </c>
      <c r="T83" s="38">
        <f t="shared" si="47"/>
        <v>1018073631.556995</v>
      </c>
      <c r="U83" s="38">
        <f t="shared" si="41"/>
        <v>14543909.022242786</v>
      </c>
      <c r="V83" s="4">
        <f>U83/F7</f>
        <v>23.457917777810945</v>
      </c>
    </row>
    <row r="84" spans="1:22" ht="12.75">
      <c r="A84" s="35">
        <v>9078</v>
      </c>
      <c r="B84" s="36"/>
      <c r="C84" s="37">
        <v>99</v>
      </c>
      <c r="D84" s="38">
        <v>2895</v>
      </c>
      <c r="E84" s="38">
        <f t="shared" si="42"/>
        <v>4776.75</v>
      </c>
      <c r="F84" s="38">
        <v>13150</v>
      </c>
      <c r="G84" s="38">
        <v>9640</v>
      </c>
      <c r="H84" s="38">
        <f t="shared" si="43"/>
        <v>1301.85</v>
      </c>
      <c r="I84" s="38">
        <f t="shared" si="44"/>
        <v>954.36</v>
      </c>
      <c r="J84" s="38">
        <f t="shared" si="45"/>
        <v>954.36</v>
      </c>
      <c r="K84" s="69">
        <f t="shared" si="48"/>
        <v>390555000</v>
      </c>
      <c r="L84" s="38">
        <f>(D3/E244)*E84</f>
        <v>474824255.33704615</v>
      </c>
      <c r="M84" s="38">
        <f>(D4/I244)*I84</f>
        <v>61577160.60065927</v>
      </c>
      <c r="N84" s="38">
        <f t="shared" si="39"/>
        <v>99</v>
      </c>
      <c r="O84" s="38">
        <f t="shared" si="46"/>
        <v>926956415.9377054</v>
      </c>
      <c r="P84" s="38">
        <f t="shared" si="40"/>
        <v>9363196.120582882</v>
      </c>
      <c r="Q84" s="38">
        <f>(D5/O244)*O84</f>
        <v>188707780.6870125</v>
      </c>
      <c r="R84" s="38">
        <f>(D6/O244)*O84</f>
        <v>100487897.35004434</v>
      </c>
      <c r="S84" s="38">
        <f>(D7/O244)*O84</f>
        <v>24955873.748746976</v>
      </c>
      <c r="T84" s="38">
        <f t="shared" si="47"/>
        <v>1241107967.723509</v>
      </c>
      <c r="U84" s="38">
        <f t="shared" si="41"/>
        <v>12536444.118419284</v>
      </c>
      <c r="V84" s="4">
        <f>U84/F7</f>
        <v>20.22007115874078</v>
      </c>
    </row>
    <row r="85" spans="1:22" ht="12.75">
      <c r="A85" s="35">
        <v>9079</v>
      </c>
      <c r="B85" s="36"/>
      <c r="C85" s="37">
        <v>0</v>
      </c>
      <c r="D85" s="38">
        <v>459</v>
      </c>
      <c r="E85" s="38">
        <f t="shared" si="42"/>
        <v>0</v>
      </c>
      <c r="F85" s="38">
        <v>3400</v>
      </c>
      <c r="G85" s="38">
        <v>1190</v>
      </c>
      <c r="H85" s="38">
        <f t="shared" si="43"/>
        <v>0</v>
      </c>
      <c r="I85" s="38">
        <f t="shared" si="44"/>
        <v>0</v>
      </c>
      <c r="J85" s="38">
        <f t="shared" si="45"/>
        <v>0</v>
      </c>
      <c r="K85" s="69">
        <f t="shared" si="48"/>
        <v>0</v>
      </c>
      <c r="L85" s="38">
        <f>(D3/E244)*E85</f>
        <v>0</v>
      </c>
      <c r="M85" s="38">
        <f>(D4/I244)*I85</f>
        <v>0</v>
      </c>
      <c r="N85" s="38">
        <f t="shared" si="39"/>
        <v>0</v>
      </c>
      <c r="O85" s="38">
        <f t="shared" si="46"/>
        <v>0</v>
      </c>
      <c r="P85" s="38" t="e">
        <f t="shared" si="40"/>
        <v>#DIV/0!</v>
      </c>
      <c r="Q85" s="38">
        <f>(D5/O244)*O85</f>
        <v>0</v>
      </c>
      <c r="R85" s="38">
        <f>(D6/O244)*O85</f>
        <v>0</v>
      </c>
      <c r="S85" s="38">
        <f>(D7/O244)*O85</f>
        <v>0</v>
      </c>
      <c r="T85" s="38">
        <f t="shared" si="47"/>
        <v>0</v>
      </c>
      <c r="U85" s="38" t="e">
        <f t="shared" si="41"/>
        <v>#DIV/0!</v>
      </c>
      <c r="V85" s="4" t="e">
        <f>U85/F7</f>
        <v>#DIV/0!</v>
      </c>
    </row>
    <row r="86" spans="1:22" ht="12.75">
      <c r="A86" s="35">
        <v>9080</v>
      </c>
      <c r="B86" s="36"/>
      <c r="C86" s="37">
        <v>23</v>
      </c>
      <c r="D86" s="38">
        <v>390</v>
      </c>
      <c r="E86" s="38">
        <f t="shared" si="42"/>
        <v>149.5</v>
      </c>
      <c r="F86" s="38">
        <v>2200</v>
      </c>
      <c r="G86" s="38">
        <v>2200</v>
      </c>
      <c r="H86" s="38">
        <f t="shared" si="43"/>
        <v>50.6</v>
      </c>
      <c r="I86" s="38">
        <f t="shared" si="44"/>
        <v>50.6</v>
      </c>
      <c r="J86" s="38">
        <f t="shared" si="45"/>
        <v>50.6</v>
      </c>
      <c r="K86" s="69">
        <f t="shared" si="48"/>
        <v>15180000</v>
      </c>
      <c r="L86" s="38">
        <f>(D3/E244)*E86</f>
        <v>14860779.017718825</v>
      </c>
      <c r="M86" s="38">
        <f>(D4/I244)*I86</f>
        <v>3264810.266978246</v>
      </c>
      <c r="N86" s="38">
        <f t="shared" si="39"/>
        <v>23</v>
      </c>
      <c r="O86" s="38">
        <f t="shared" si="46"/>
        <v>33305589.28469707</v>
      </c>
      <c r="P86" s="38">
        <f t="shared" si="40"/>
        <v>1448069.0993346553</v>
      </c>
      <c r="Q86" s="38">
        <f>(D5/O244)*O86</f>
        <v>6780279.77402845</v>
      </c>
      <c r="R86" s="38">
        <f>(D6/O244)*O86</f>
        <v>3610535.0582613507</v>
      </c>
      <c r="S86" s="38">
        <f>(D7/O244)*O86</f>
        <v>896665.7623009296</v>
      </c>
      <c r="T86" s="38">
        <f t="shared" si="47"/>
        <v>44593069.8792878</v>
      </c>
      <c r="U86" s="38">
        <f t="shared" si="41"/>
        <v>1938829.125186426</v>
      </c>
      <c r="V86" s="4">
        <f>U86/F7</f>
        <v>3.127143750300687</v>
      </c>
    </row>
    <row r="87" spans="1:22" ht="12.75">
      <c r="A87" s="35">
        <v>9081</v>
      </c>
      <c r="B87" s="36"/>
      <c r="C87" s="37">
        <v>17</v>
      </c>
      <c r="D87" s="38">
        <v>300</v>
      </c>
      <c r="E87" s="38">
        <f t="shared" si="42"/>
        <v>85</v>
      </c>
      <c r="F87" s="38">
        <v>1750</v>
      </c>
      <c r="G87" s="38">
        <v>1750</v>
      </c>
      <c r="H87" s="38">
        <f t="shared" si="43"/>
        <v>29.75</v>
      </c>
      <c r="I87" s="38">
        <f t="shared" si="44"/>
        <v>29.75</v>
      </c>
      <c r="J87" s="38">
        <f t="shared" si="45"/>
        <v>29.75</v>
      </c>
      <c r="K87" s="69">
        <f t="shared" si="48"/>
        <v>8925000</v>
      </c>
      <c r="L87" s="38">
        <f>(D3/E244)*E87</f>
        <v>8449272.351211373</v>
      </c>
      <c r="M87" s="38">
        <f>(D4/I244)*I87</f>
        <v>1919527.7755455105</v>
      </c>
      <c r="N87" s="38">
        <f t="shared" si="39"/>
        <v>17</v>
      </c>
      <c r="O87" s="38">
        <f t="shared" si="46"/>
        <v>19293800.126756884</v>
      </c>
      <c r="P87" s="38">
        <f>O87/N87</f>
        <v>1134929.4192209933</v>
      </c>
      <c r="Q87" s="38">
        <f>(D5/O244)*O87</f>
        <v>3927790.0668673636</v>
      </c>
      <c r="R87" s="38">
        <f>(D6/O244)*O87</f>
        <v>2091569.110796372</v>
      </c>
      <c r="S87" s="38">
        <f>(D7/O244)*O87</f>
        <v>519435.0368780027</v>
      </c>
      <c r="T87" s="38">
        <f t="shared" si="47"/>
        <v>25832594.34129862</v>
      </c>
      <c r="U87" s="38">
        <f>T87/N87</f>
        <v>1519564.373017566</v>
      </c>
      <c r="V87" s="4">
        <f>U87/F7</f>
        <v>2.4509102790605906</v>
      </c>
    </row>
    <row r="88" spans="1:22" ht="12.75">
      <c r="A88" s="35">
        <v>9082</v>
      </c>
      <c r="B88" s="36"/>
      <c r="C88" s="37">
        <v>15</v>
      </c>
      <c r="D88" s="38">
        <v>300</v>
      </c>
      <c r="E88" s="38">
        <f t="shared" si="42"/>
        <v>75</v>
      </c>
      <c r="F88" s="38">
        <v>1750</v>
      </c>
      <c r="G88" s="38">
        <v>1750</v>
      </c>
      <c r="H88" s="38">
        <f t="shared" si="43"/>
        <v>26.25</v>
      </c>
      <c r="I88" s="38">
        <f t="shared" si="44"/>
        <v>26.25</v>
      </c>
      <c r="J88" s="38">
        <f t="shared" si="45"/>
        <v>26.25</v>
      </c>
      <c r="K88" s="69">
        <f t="shared" si="48"/>
        <v>7875000</v>
      </c>
      <c r="L88" s="38">
        <f>(D3/E244)*E88</f>
        <v>7455240.309892387</v>
      </c>
      <c r="M88" s="38">
        <f>(D4/I244)*I88</f>
        <v>1693700.978422509</v>
      </c>
      <c r="N88" s="38">
        <f t="shared" si="39"/>
        <v>15</v>
      </c>
      <c r="O88" s="38">
        <f t="shared" si="46"/>
        <v>17023941.288314894</v>
      </c>
      <c r="P88" s="38">
        <f>O88/N88</f>
        <v>1134929.4192209928</v>
      </c>
      <c r="Q88" s="38">
        <f>(D5/O244)*O88</f>
        <v>3465697.1178241437</v>
      </c>
      <c r="R88" s="38">
        <f>(D6/O244)*O88</f>
        <v>1845502.1565850338</v>
      </c>
      <c r="S88" s="38">
        <f>(D7/O244)*O88</f>
        <v>458325.032539414</v>
      </c>
      <c r="T88" s="38">
        <f t="shared" si="47"/>
        <v>22793465.595263485</v>
      </c>
      <c r="U88" s="38">
        <f>T88/N88</f>
        <v>1519564.3730175656</v>
      </c>
      <c r="V88" s="4">
        <f>U88/F7</f>
        <v>2.4509102790605897</v>
      </c>
    </row>
    <row r="89" spans="1:22" ht="12.75">
      <c r="A89" s="35">
        <v>9083</v>
      </c>
      <c r="B89" s="36"/>
      <c r="C89" s="37">
        <v>535</v>
      </c>
      <c r="D89" s="38">
        <v>210</v>
      </c>
      <c r="E89" s="38">
        <f t="shared" si="42"/>
        <v>1872.5</v>
      </c>
      <c r="F89" s="38">
        <v>325</v>
      </c>
      <c r="G89" s="38">
        <v>225</v>
      </c>
      <c r="H89" s="38">
        <f t="shared" si="43"/>
        <v>173.875</v>
      </c>
      <c r="I89" s="38">
        <f t="shared" si="44"/>
        <v>120.375</v>
      </c>
      <c r="J89" s="38">
        <f t="shared" si="45"/>
        <v>120.375</v>
      </c>
      <c r="K89" s="69">
        <f t="shared" si="48"/>
        <v>52162500</v>
      </c>
      <c r="L89" s="38">
        <f>(D3/E244)*E89</f>
        <v>186132499.73697993</v>
      </c>
      <c r="M89" s="38">
        <f>(D4/I244)*I89</f>
        <v>7766828.772480363</v>
      </c>
      <c r="N89" s="38">
        <f t="shared" si="39"/>
        <v>535</v>
      </c>
      <c r="O89" s="38">
        <f t="shared" si="46"/>
        <v>246061828.5094603</v>
      </c>
      <c r="P89" s="38">
        <f>O89/N89</f>
        <v>459928.651419552</v>
      </c>
      <c r="Q89" s="38">
        <f>(D5/O244)*O89</f>
        <v>50092734.42790326</v>
      </c>
      <c r="R89" s="38">
        <f>(D6/O244)*O89</f>
        <v>26674647.63163638</v>
      </c>
      <c r="S89" s="38">
        <f>(D7/O244)*O89</f>
        <v>6624570.283011661</v>
      </c>
      <c r="T89" s="38">
        <f t="shared" si="47"/>
        <v>329453780.8520116</v>
      </c>
      <c r="U89" s="38">
        <f>T89/N89</f>
        <v>615801.4595364704</v>
      </c>
      <c r="V89" s="4">
        <f>U89/F7</f>
        <v>0.9932281605426941</v>
      </c>
    </row>
    <row r="90" spans="1:22" ht="12.75">
      <c r="A90" s="35">
        <v>9085</v>
      </c>
      <c r="B90" s="36" t="s">
        <v>40</v>
      </c>
      <c r="C90" s="37">
        <v>0</v>
      </c>
      <c r="D90" s="38"/>
      <c r="E90" s="38">
        <f>(C90*D90)/60</f>
        <v>0</v>
      </c>
      <c r="F90" s="38"/>
      <c r="G90" s="38"/>
      <c r="H90" s="38">
        <f>(C90*F90)/1000</f>
        <v>0</v>
      </c>
      <c r="I90" s="38">
        <f>(C90*G90)/1000</f>
        <v>0</v>
      </c>
      <c r="J90" s="38">
        <f>(C90*G90)/1000</f>
        <v>0</v>
      </c>
      <c r="K90" s="69">
        <f t="shared" si="48"/>
        <v>0</v>
      </c>
      <c r="L90" s="38">
        <f>(D3/E244)*E90</f>
        <v>0</v>
      </c>
      <c r="M90" s="38">
        <f>(D4/I244)*I90</f>
        <v>0</v>
      </c>
      <c r="N90" s="38">
        <f t="shared" si="39"/>
        <v>0</v>
      </c>
      <c r="O90" s="38">
        <f>K90+L90+M90</f>
        <v>0</v>
      </c>
      <c r="P90" s="38" t="e">
        <f>O90/N90</f>
        <v>#DIV/0!</v>
      </c>
      <c r="Q90" s="38">
        <f>(D5/O244)*O90</f>
        <v>0</v>
      </c>
      <c r="R90" s="38">
        <f>(D6/O244)*O90</f>
        <v>0</v>
      </c>
      <c r="S90" s="38">
        <f>(D7/O244)*O90</f>
        <v>0</v>
      </c>
      <c r="T90" s="38">
        <f>O90+Q90+R90+S90</f>
        <v>0</v>
      </c>
      <c r="U90" s="38" t="e">
        <f>T90/N90</f>
        <v>#DIV/0!</v>
      </c>
      <c r="V90" s="4" t="e">
        <f>U90/F7</f>
        <v>#DIV/0!</v>
      </c>
    </row>
    <row r="91" ht="15.75">
      <c r="K91" s="69">
        <f t="shared" si="48"/>
        <v>0</v>
      </c>
    </row>
    <row r="92" spans="1:22" ht="12.75">
      <c r="A92" s="35" t="s">
        <v>63</v>
      </c>
      <c r="B92" s="36"/>
      <c r="C92" s="37"/>
      <c r="D92" s="38"/>
      <c r="E92" s="38"/>
      <c r="F92" s="38"/>
      <c r="G92" s="38"/>
      <c r="H92" s="38"/>
      <c r="I92" s="38"/>
      <c r="J92" s="38"/>
      <c r="K92" s="69">
        <f t="shared" si="48"/>
        <v>0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"/>
    </row>
    <row r="93" spans="1:22" ht="12.75">
      <c r="A93" s="35">
        <f>A24+1</f>
        <v>9015</v>
      </c>
      <c r="B93" s="36" t="s">
        <v>35</v>
      </c>
      <c r="C93" s="37">
        <v>1780</v>
      </c>
      <c r="D93" s="38">
        <v>150</v>
      </c>
      <c r="E93" s="38">
        <f aca="true" t="shared" si="49" ref="E93:E98">(C93*D93)/60</f>
        <v>4450</v>
      </c>
      <c r="F93" s="38">
        <v>1000</v>
      </c>
      <c r="G93" s="38">
        <v>880</v>
      </c>
      <c r="H93" s="38">
        <f aca="true" t="shared" si="50" ref="H93:H98">(C93*F93)/1000</f>
        <v>1780</v>
      </c>
      <c r="I93" s="38">
        <f aca="true" t="shared" si="51" ref="I93:I98">(C93*G93)/1000</f>
        <v>1566.4</v>
      </c>
      <c r="J93" s="38">
        <f aca="true" t="shared" si="52" ref="J93:J98">(C93*G93)/1000</f>
        <v>1566.4</v>
      </c>
      <c r="K93" s="69">
        <f t="shared" si="48"/>
        <v>534000000</v>
      </c>
      <c r="L93" s="38">
        <f>(D3/E244)*E93</f>
        <v>442344258.38694835</v>
      </c>
      <c r="M93" s="38">
        <v>0</v>
      </c>
      <c r="N93" s="38">
        <f aca="true" t="shared" si="53" ref="N93:N98">C93</f>
        <v>1780</v>
      </c>
      <c r="O93" s="38">
        <f aca="true" t="shared" si="54" ref="O93:O98">K93+L93+M93</f>
        <v>976344258.3869483</v>
      </c>
      <c r="P93" s="38">
        <f aca="true" t="shared" si="55" ref="P93:P98">O93/N93</f>
        <v>548508.0103297463</v>
      </c>
      <c r="Q93" s="38">
        <f>(D5/O244)*O93</f>
        <v>198762050.7489857</v>
      </c>
      <c r="R93" s="38">
        <f>(D6/O244)*O93</f>
        <v>105841849.65788749</v>
      </c>
      <c r="S93" s="38">
        <f>(D7/O244)*O93</f>
        <v>26285512.057188377</v>
      </c>
      <c r="T93" s="38">
        <f aca="true" t="shared" si="56" ref="T93:T98">O93+Q93+R93+S93</f>
        <v>1307233670.8510098</v>
      </c>
      <c r="U93" s="38">
        <f aca="true" t="shared" si="57" ref="U93:U98">T93/N93</f>
        <v>734400.9386803426</v>
      </c>
      <c r="V93" s="4">
        <f>U93/F7</f>
        <v>1.1845176430328106</v>
      </c>
    </row>
    <row r="94" spans="1:22" ht="12.75">
      <c r="A94" s="35">
        <f>A49+1</f>
        <v>9041</v>
      </c>
      <c r="B94" s="36"/>
      <c r="C94" s="37">
        <v>2807</v>
      </c>
      <c r="D94" s="38">
        <v>195</v>
      </c>
      <c r="E94" s="38">
        <f t="shared" si="49"/>
        <v>9122.75</v>
      </c>
      <c r="F94" s="38">
        <v>4565</v>
      </c>
      <c r="G94" s="38">
        <v>1680</v>
      </c>
      <c r="H94" s="38">
        <f t="shared" si="50"/>
        <v>12813.955</v>
      </c>
      <c r="I94" s="38">
        <f t="shared" si="51"/>
        <v>4715.76</v>
      </c>
      <c r="J94" s="38">
        <f t="shared" si="52"/>
        <v>4715.76</v>
      </c>
      <c r="K94" s="69">
        <f t="shared" si="48"/>
        <v>3844186500</v>
      </c>
      <c r="L94" s="38">
        <f>(D3/E244)*E94</f>
        <v>906830580.494277</v>
      </c>
      <c r="M94" s="38">
        <v>0</v>
      </c>
      <c r="N94" s="38">
        <f t="shared" si="53"/>
        <v>2807</v>
      </c>
      <c r="O94" s="38">
        <f t="shared" si="54"/>
        <v>4751017080.494277</v>
      </c>
      <c r="P94" s="38">
        <f t="shared" si="55"/>
        <v>1692560.41342867</v>
      </c>
      <c r="Q94" s="38">
        <f>(D5/O244)*O94</f>
        <v>967201773.2993562</v>
      </c>
      <c r="R94" s="38">
        <f>(D6/O244)*O94</f>
        <v>515040090.86561036</v>
      </c>
      <c r="S94" s="38">
        <f>(D7/O244)*O94</f>
        <v>127908691.71450198</v>
      </c>
      <c r="T94" s="38">
        <f t="shared" si="56"/>
        <v>6361167636.373746</v>
      </c>
      <c r="U94" s="38">
        <f t="shared" si="57"/>
        <v>2266180.134083985</v>
      </c>
      <c r="V94" s="4">
        <f>U94/F7</f>
        <v>3.6551292485225564</v>
      </c>
    </row>
    <row r="95" spans="1:22" ht="12.75">
      <c r="A95" s="35">
        <v>9073</v>
      </c>
      <c r="B95" s="36"/>
      <c r="C95" s="37">
        <v>8</v>
      </c>
      <c r="D95" s="38">
        <v>600</v>
      </c>
      <c r="E95" s="38">
        <f t="shared" si="49"/>
        <v>80</v>
      </c>
      <c r="F95" s="38">
        <v>5000</v>
      </c>
      <c r="G95" s="38">
        <v>2250</v>
      </c>
      <c r="H95" s="38">
        <f t="shared" si="50"/>
        <v>40</v>
      </c>
      <c r="I95" s="38">
        <f t="shared" si="51"/>
        <v>18</v>
      </c>
      <c r="J95" s="38">
        <f t="shared" si="52"/>
        <v>18</v>
      </c>
      <c r="K95" s="69">
        <f t="shared" si="48"/>
        <v>12000000</v>
      </c>
      <c r="L95" s="38">
        <f>(D3/E244)*E95</f>
        <v>7952256.3305518795</v>
      </c>
      <c r="M95" s="38">
        <v>0</v>
      </c>
      <c r="N95" s="38">
        <f t="shared" si="53"/>
        <v>8</v>
      </c>
      <c r="O95" s="38">
        <f t="shared" si="54"/>
        <v>19952256.330551878</v>
      </c>
      <c r="P95" s="38">
        <f t="shared" si="55"/>
        <v>2494032.0413189847</v>
      </c>
      <c r="Q95" s="38">
        <f>(D5/O244)*O95</f>
        <v>4061837.15555605</v>
      </c>
      <c r="R95" s="38">
        <f>(D6/O244)*O95</f>
        <v>2162949.898801941</v>
      </c>
      <c r="S95" s="38">
        <f>(D7/O244)*O95</f>
        <v>537162.2456317866</v>
      </c>
      <c r="T95" s="38">
        <f t="shared" si="56"/>
        <v>26714205.630541656</v>
      </c>
      <c r="U95" s="38">
        <f t="shared" si="57"/>
        <v>3339275.703817707</v>
      </c>
      <c r="V95" s="4">
        <f>U95/F7</f>
        <v>5.385928554544689</v>
      </c>
    </row>
    <row r="96" spans="1:22" ht="12.75">
      <c r="A96" s="35">
        <v>9074</v>
      </c>
      <c r="B96" s="36"/>
      <c r="C96" s="37">
        <v>0</v>
      </c>
      <c r="D96" s="38">
        <v>600</v>
      </c>
      <c r="E96" s="38">
        <f t="shared" si="49"/>
        <v>0</v>
      </c>
      <c r="F96" s="38">
        <v>5000</v>
      </c>
      <c r="G96" s="38">
        <v>2250</v>
      </c>
      <c r="H96" s="38">
        <f t="shared" si="50"/>
        <v>0</v>
      </c>
      <c r="I96" s="38">
        <f t="shared" si="51"/>
        <v>0</v>
      </c>
      <c r="J96" s="38">
        <f t="shared" si="52"/>
        <v>0</v>
      </c>
      <c r="K96" s="69">
        <f t="shared" si="48"/>
        <v>0</v>
      </c>
      <c r="L96" s="38">
        <f>(D3/E244)*E96</f>
        <v>0</v>
      </c>
      <c r="M96" s="38">
        <v>0</v>
      </c>
      <c r="N96" s="38">
        <f t="shared" si="53"/>
        <v>0</v>
      </c>
      <c r="O96" s="38">
        <f t="shared" si="54"/>
        <v>0</v>
      </c>
      <c r="P96" s="38" t="e">
        <f t="shared" si="55"/>
        <v>#DIV/0!</v>
      </c>
      <c r="Q96" s="38">
        <f>(D5/O244)*O96</f>
        <v>0</v>
      </c>
      <c r="R96" s="38">
        <f>(D6/O244)*O96</f>
        <v>0</v>
      </c>
      <c r="S96" s="38">
        <f>(D7/O244)*O96</f>
        <v>0</v>
      </c>
      <c r="T96" s="38">
        <f t="shared" si="56"/>
        <v>0</v>
      </c>
      <c r="U96" s="38" t="e">
        <f t="shared" si="57"/>
        <v>#DIV/0!</v>
      </c>
      <c r="V96" s="4" t="e">
        <f>U96/F7</f>
        <v>#DIV/0!</v>
      </c>
    </row>
    <row r="97" spans="1:22" ht="12.75">
      <c r="A97" s="35">
        <v>9083</v>
      </c>
      <c r="B97" s="36"/>
      <c r="C97" s="37">
        <v>532</v>
      </c>
      <c r="D97" s="37">
        <v>1900</v>
      </c>
      <c r="E97" s="38">
        <f t="shared" si="49"/>
        <v>16846.666666666668</v>
      </c>
      <c r="F97" s="38">
        <v>9368</v>
      </c>
      <c r="G97" s="38">
        <v>6350</v>
      </c>
      <c r="H97" s="38">
        <f t="shared" si="50"/>
        <v>4983.776</v>
      </c>
      <c r="I97" s="38">
        <f t="shared" si="51"/>
        <v>3378.2</v>
      </c>
      <c r="J97" s="38">
        <f t="shared" si="52"/>
        <v>3378.2</v>
      </c>
      <c r="K97" s="69">
        <f t="shared" si="48"/>
        <v>1495132800</v>
      </c>
      <c r="L97" s="38">
        <f>(D3/E244)*E97</f>
        <v>1674612645.6087167</v>
      </c>
      <c r="M97" s="38">
        <v>0</v>
      </c>
      <c r="N97" s="38">
        <f t="shared" si="53"/>
        <v>532</v>
      </c>
      <c r="O97" s="38">
        <f t="shared" si="54"/>
        <v>3169745445.608717</v>
      </c>
      <c r="P97" s="38">
        <f t="shared" si="55"/>
        <v>5958168.130843453</v>
      </c>
      <c r="Q97" s="38">
        <f>(D5/O244)*O97</f>
        <v>645289916.6553527</v>
      </c>
      <c r="R97" s="38">
        <f>(D6/O244)*O97</f>
        <v>343620314.27538556</v>
      </c>
      <c r="S97" s="38">
        <f>(D7/O244)*O97</f>
        <v>85337094.3835108</v>
      </c>
      <c r="T97" s="38">
        <f t="shared" si="56"/>
        <v>4243992770.9229655</v>
      </c>
      <c r="U97" s="38">
        <f t="shared" si="57"/>
        <v>7977430.02053189</v>
      </c>
      <c r="V97" s="4">
        <f>U97/F7</f>
        <v>12.866822613761112</v>
      </c>
    </row>
    <row r="98" spans="1:22" ht="12.75">
      <c r="A98" s="35">
        <v>9084</v>
      </c>
      <c r="B98" s="36"/>
      <c r="C98" s="37">
        <v>223</v>
      </c>
      <c r="D98" s="37">
        <v>1900</v>
      </c>
      <c r="E98" s="38">
        <f t="shared" si="49"/>
        <v>7061.666666666667</v>
      </c>
      <c r="F98" s="38">
        <v>9368</v>
      </c>
      <c r="G98" s="38">
        <v>6350</v>
      </c>
      <c r="H98" s="38">
        <f t="shared" si="50"/>
        <v>2089.064</v>
      </c>
      <c r="I98" s="38">
        <f t="shared" si="51"/>
        <v>1416.05</v>
      </c>
      <c r="J98" s="38">
        <f t="shared" si="52"/>
        <v>1416.05</v>
      </c>
      <c r="K98" s="69">
        <f t="shared" si="48"/>
        <v>626719200</v>
      </c>
      <c r="L98" s="38">
        <f>(D3/E244)*E98</f>
        <v>701952293.17809</v>
      </c>
      <c r="M98" s="38">
        <v>0</v>
      </c>
      <c r="N98" s="38">
        <f t="shared" si="53"/>
        <v>223</v>
      </c>
      <c r="O98" s="38">
        <f t="shared" si="54"/>
        <v>1328671493.17809</v>
      </c>
      <c r="P98" s="38">
        <f t="shared" si="55"/>
        <v>5958168.130843453</v>
      </c>
      <c r="Q98" s="38">
        <f>(D5/O244)*O98</f>
        <v>270488066.5679392</v>
      </c>
      <c r="R98" s="38">
        <f>(D6/O244)*O98</f>
        <v>144036334.74325374</v>
      </c>
      <c r="S98" s="38">
        <f>(D7/O244)*O98</f>
        <v>35771000.08932878</v>
      </c>
      <c r="T98" s="38">
        <f t="shared" si="56"/>
        <v>1778966894.5786119</v>
      </c>
      <c r="U98" s="38">
        <f t="shared" si="57"/>
        <v>7977430.020531892</v>
      </c>
      <c r="V98" s="4">
        <f>U98/F7</f>
        <v>12.866822613761116</v>
      </c>
    </row>
    <row r="99" spans="1:22" ht="12.75">
      <c r="A99" s="41" t="s">
        <v>41</v>
      </c>
      <c r="B99" s="42"/>
      <c r="C99" s="43"/>
      <c r="D99" s="38"/>
      <c r="E99" s="38"/>
      <c r="F99" s="38"/>
      <c r="G99" s="38"/>
      <c r="H99" s="38"/>
      <c r="I99" s="38"/>
      <c r="J99" s="38"/>
      <c r="K99" s="69">
        <f t="shared" si="48"/>
        <v>0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4"/>
    </row>
    <row r="100" spans="1:23" ht="12.75">
      <c r="A100" s="44">
        <v>100</v>
      </c>
      <c r="B100" s="42" t="s">
        <v>42</v>
      </c>
      <c r="C100" s="37">
        <v>0</v>
      </c>
      <c r="D100" s="38">
        <v>236</v>
      </c>
      <c r="E100" s="38">
        <f aca="true" t="shared" si="58" ref="E100:E115">(C100*D100)/60</f>
        <v>0</v>
      </c>
      <c r="F100" s="45">
        <v>9360</v>
      </c>
      <c r="G100" s="45">
        <v>4650</v>
      </c>
      <c r="H100" s="38">
        <f aca="true" t="shared" si="59" ref="H100:H115">(C100*F100)/1000</f>
        <v>0</v>
      </c>
      <c r="I100" s="38">
        <f aca="true" t="shared" si="60" ref="I100:I148">(C100*G100)/1000</f>
        <v>0</v>
      </c>
      <c r="J100" s="38">
        <f aca="true" t="shared" si="61" ref="J100:J115">(C100*G100)/1000</f>
        <v>0</v>
      </c>
      <c r="K100" s="69">
        <f t="shared" si="48"/>
        <v>0</v>
      </c>
      <c r="L100" s="38">
        <f>(D3/E244)*E100</f>
        <v>0</v>
      </c>
      <c r="M100" s="38">
        <v>0</v>
      </c>
      <c r="N100" s="38">
        <f aca="true" t="shared" si="62" ref="N100:N131">C100</f>
        <v>0</v>
      </c>
      <c r="O100" s="38">
        <f aca="true" t="shared" si="63" ref="O100:O115">K100+L100+M100</f>
        <v>0</v>
      </c>
      <c r="P100" s="38" t="e">
        <f aca="true" t="shared" si="64" ref="P100:P153">O100/N100</f>
        <v>#DIV/0!</v>
      </c>
      <c r="Q100" s="38">
        <f>(D5/O244)*O100</f>
        <v>0</v>
      </c>
      <c r="R100" s="38">
        <f>(D6/O244)*O100</f>
        <v>0</v>
      </c>
      <c r="S100" s="38">
        <f>(D7/O244)*O100</f>
        <v>0</v>
      </c>
      <c r="T100" s="38">
        <f aca="true" t="shared" si="65" ref="T100:T115">O100+Q100+R100+S100</f>
        <v>0</v>
      </c>
      <c r="U100" s="38" t="e">
        <f aca="true" t="shared" si="66" ref="U100:U153">T100/N100</f>
        <v>#DIV/0!</v>
      </c>
      <c r="V100" s="4" t="e">
        <f>U100/F7</f>
        <v>#DIV/0!</v>
      </c>
      <c r="W100" s="13"/>
    </row>
    <row r="101" spans="1:23" ht="12.75">
      <c r="A101" s="44">
        <v>101</v>
      </c>
      <c r="B101" s="42"/>
      <c r="C101" s="37">
        <v>0</v>
      </c>
      <c r="D101" s="38">
        <v>600</v>
      </c>
      <c r="E101" s="38">
        <f t="shared" si="58"/>
        <v>0</v>
      </c>
      <c r="F101" s="45">
        <v>22200</v>
      </c>
      <c r="G101" s="45">
        <v>12020</v>
      </c>
      <c r="H101" s="38">
        <f t="shared" si="59"/>
        <v>0</v>
      </c>
      <c r="I101" s="38">
        <f t="shared" si="60"/>
        <v>0</v>
      </c>
      <c r="J101" s="38">
        <f t="shared" si="61"/>
        <v>0</v>
      </c>
      <c r="K101" s="69">
        <f t="shared" si="48"/>
        <v>0</v>
      </c>
      <c r="L101" s="38">
        <f>(D3/E244)*E101</f>
        <v>0</v>
      </c>
      <c r="M101" s="38">
        <v>0</v>
      </c>
      <c r="N101" s="38">
        <f t="shared" si="62"/>
        <v>0</v>
      </c>
      <c r="O101" s="38">
        <f t="shared" si="63"/>
        <v>0</v>
      </c>
      <c r="P101" s="38" t="e">
        <f t="shared" si="64"/>
        <v>#DIV/0!</v>
      </c>
      <c r="Q101" s="38">
        <f>(D5/O244)*O101</f>
        <v>0</v>
      </c>
      <c r="R101" s="38">
        <f>(D6/O244)*O101</f>
        <v>0</v>
      </c>
      <c r="S101" s="38">
        <f>(D7/O244)*O101</f>
        <v>0</v>
      </c>
      <c r="T101" s="38">
        <f t="shared" si="65"/>
        <v>0</v>
      </c>
      <c r="U101" s="38" t="e">
        <f t="shared" si="66"/>
        <v>#DIV/0!</v>
      </c>
      <c r="V101" s="4" t="e">
        <f>U101/F7</f>
        <v>#DIV/0!</v>
      </c>
      <c r="W101" s="13"/>
    </row>
    <row r="102" spans="1:23" ht="12.75">
      <c r="A102" s="44">
        <v>102</v>
      </c>
      <c r="B102" s="42"/>
      <c r="C102" s="37">
        <v>0</v>
      </c>
      <c r="D102" s="38">
        <v>450</v>
      </c>
      <c r="E102" s="38">
        <f t="shared" si="58"/>
        <v>0</v>
      </c>
      <c r="F102" s="45">
        <v>16900</v>
      </c>
      <c r="G102" s="45">
        <v>10500</v>
      </c>
      <c r="H102" s="38">
        <f t="shared" si="59"/>
        <v>0</v>
      </c>
      <c r="I102" s="38">
        <f t="shared" si="60"/>
        <v>0</v>
      </c>
      <c r="J102" s="38">
        <f t="shared" si="61"/>
        <v>0</v>
      </c>
      <c r="K102" s="69">
        <f t="shared" si="48"/>
        <v>0</v>
      </c>
      <c r="L102" s="38">
        <f>(D3/E244)*E102</f>
        <v>0</v>
      </c>
      <c r="M102" s="38">
        <v>0</v>
      </c>
      <c r="N102" s="38">
        <f t="shared" si="62"/>
        <v>0</v>
      </c>
      <c r="O102" s="38">
        <f t="shared" si="63"/>
        <v>0</v>
      </c>
      <c r="P102" s="38" t="e">
        <f t="shared" si="64"/>
        <v>#DIV/0!</v>
      </c>
      <c r="Q102" s="38">
        <f>(D5/O244)*O102</f>
        <v>0</v>
      </c>
      <c r="R102" s="38">
        <f>(D6/O244)*O102</f>
        <v>0</v>
      </c>
      <c r="S102" s="38">
        <f>(D7/O244)*O102</f>
        <v>0</v>
      </c>
      <c r="T102" s="38">
        <f t="shared" si="65"/>
        <v>0</v>
      </c>
      <c r="U102" s="38" t="e">
        <f t="shared" si="66"/>
        <v>#DIV/0!</v>
      </c>
      <c r="V102" s="4" t="e">
        <f>U102/F7</f>
        <v>#DIV/0!</v>
      </c>
      <c r="W102" s="13"/>
    </row>
    <row r="103" spans="1:23" ht="12.75">
      <c r="A103" s="44">
        <v>103</v>
      </c>
      <c r="B103" s="42"/>
      <c r="C103" s="37">
        <v>0</v>
      </c>
      <c r="D103" s="38">
        <v>184</v>
      </c>
      <c r="E103" s="38">
        <f t="shared" si="58"/>
        <v>0</v>
      </c>
      <c r="F103" s="45">
        <v>13305</v>
      </c>
      <c r="G103" s="45">
        <v>5100</v>
      </c>
      <c r="H103" s="38">
        <f t="shared" si="59"/>
        <v>0</v>
      </c>
      <c r="I103" s="38">
        <f t="shared" si="60"/>
        <v>0</v>
      </c>
      <c r="J103" s="38">
        <f t="shared" si="61"/>
        <v>0</v>
      </c>
      <c r="K103" s="69">
        <f t="shared" si="48"/>
        <v>0</v>
      </c>
      <c r="L103" s="38">
        <f>(D3/E244)*E103</f>
        <v>0</v>
      </c>
      <c r="M103" s="38">
        <v>0</v>
      </c>
      <c r="N103" s="38">
        <f t="shared" si="62"/>
        <v>0</v>
      </c>
      <c r="O103" s="38">
        <f t="shared" si="63"/>
        <v>0</v>
      </c>
      <c r="P103" s="38" t="e">
        <f t="shared" si="64"/>
        <v>#DIV/0!</v>
      </c>
      <c r="Q103" s="38">
        <f>(D5/O244)*O103</f>
        <v>0</v>
      </c>
      <c r="R103" s="38">
        <f>(D6/O244)*O103</f>
        <v>0</v>
      </c>
      <c r="S103" s="38">
        <f>(D7/O244)*O103</f>
        <v>0</v>
      </c>
      <c r="T103" s="38">
        <f t="shared" si="65"/>
        <v>0</v>
      </c>
      <c r="U103" s="38" t="e">
        <f t="shared" si="66"/>
        <v>#DIV/0!</v>
      </c>
      <c r="V103" s="4" t="e">
        <f>U103/F7</f>
        <v>#DIV/0!</v>
      </c>
      <c r="W103" s="13"/>
    </row>
    <row r="104" spans="1:23" ht="12.75">
      <c r="A104" s="44">
        <v>104</v>
      </c>
      <c r="B104" s="42"/>
      <c r="C104" s="37">
        <v>0</v>
      </c>
      <c r="D104" s="38">
        <v>310</v>
      </c>
      <c r="E104" s="38">
        <f t="shared" si="58"/>
        <v>0</v>
      </c>
      <c r="F104" s="45">
        <v>7000</v>
      </c>
      <c r="G104" s="45">
        <v>3690</v>
      </c>
      <c r="H104" s="38">
        <f t="shared" si="59"/>
        <v>0</v>
      </c>
      <c r="I104" s="38">
        <f t="shared" si="60"/>
        <v>0</v>
      </c>
      <c r="J104" s="38">
        <f t="shared" si="61"/>
        <v>0</v>
      </c>
      <c r="K104" s="69">
        <f t="shared" si="48"/>
        <v>0</v>
      </c>
      <c r="L104" s="38">
        <f>(D3/E244)*E104</f>
        <v>0</v>
      </c>
      <c r="M104" s="38">
        <v>0</v>
      </c>
      <c r="N104" s="38">
        <f t="shared" si="62"/>
        <v>0</v>
      </c>
      <c r="O104" s="38">
        <f t="shared" si="63"/>
        <v>0</v>
      </c>
      <c r="P104" s="38" t="e">
        <f t="shared" si="64"/>
        <v>#DIV/0!</v>
      </c>
      <c r="Q104" s="38">
        <f>(D5/O244)*O104</f>
        <v>0</v>
      </c>
      <c r="R104" s="38">
        <f>(D6/O244)*O104</f>
        <v>0</v>
      </c>
      <c r="S104" s="38">
        <f>(D7/O244)*O104</f>
        <v>0</v>
      </c>
      <c r="T104" s="38">
        <f t="shared" si="65"/>
        <v>0</v>
      </c>
      <c r="U104" s="38" t="e">
        <f t="shared" si="66"/>
        <v>#DIV/0!</v>
      </c>
      <c r="V104" s="4" t="e">
        <f>U104/F7</f>
        <v>#DIV/0!</v>
      </c>
      <c r="W104" s="13"/>
    </row>
    <row r="105" spans="1:23" ht="12.75">
      <c r="A105" s="44">
        <v>105</v>
      </c>
      <c r="B105" s="42"/>
      <c r="C105" s="37">
        <v>0</v>
      </c>
      <c r="D105" s="38">
        <v>1031</v>
      </c>
      <c r="E105" s="38">
        <f t="shared" si="58"/>
        <v>0</v>
      </c>
      <c r="F105" s="45">
        <v>9240</v>
      </c>
      <c r="G105" s="45">
        <v>4170</v>
      </c>
      <c r="H105" s="38">
        <f t="shared" si="59"/>
        <v>0</v>
      </c>
      <c r="I105" s="38">
        <f t="shared" si="60"/>
        <v>0</v>
      </c>
      <c r="J105" s="38">
        <f t="shared" si="61"/>
        <v>0</v>
      </c>
      <c r="K105" s="69">
        <f t="shared" si="48"/>
        <v>0</v>
      </c>
      <c r="L105" s="38">
        <f>(D3/E244)*E105</f>
        <v>0</v>
      </c>
      <c r="M105" s="38">
        <v>0</v>
      </c>
      <c r="N105" s="38">
        <f t="shared" si="62"/>
        <v>0</v>
      </c>
      <c r="O105" s="38">
        <f t="shared" si="63"/>
        <v>0</v>
      </c>
      <c r="P105" s="38" t="e">
        <f t="shared" si="64"/>
        <v>#DIV/0!</v>
      </c>
      <c r="Q105" s="38">
        <f>(D5/O244)*O105</f>
        <v>0</v>
      </c>
      <c r="R105" s="38">
        <f>(D6/O244)*O105</f>
        <v>0</v>
      </c>
      <c r="S105" s="38">
        <f>(D7/O244)*O105</f>
        <v>0</v>
      </c>
      <c r="T105" s="38">
        <f t="shared" si="65"/>
        <v>0</v>
      </c>
      <c r="U105" s="38" t="e">
        <f t="shared" si="66"/>
        <v>#DIV/0!</v>
      </c>
      <c r="V105" s="4" t="e">
        <f>U105/F7</f>
        <v>#DIV/0!</v>
      </c>
      <c r="W105" s="13"/>
    </row>
    <row r="106" spans="1:23" ht="12.75">
      <c r="A106" s="44">
        <v>106</v>
      </c>
      <c r="B106" s="42"/>
      <c r="C106" s="37">
        <v>0</v>
      </c>
      <c r="D106" s="38">
        <v>207</v>
      </c>
      <c r="E106" s="38">
        <f t="shared" si="58"/>
        <v>0</v>
      </c>
      <c r="F106" s="45">
        <v>3370</v>
      </c>
      <c r="G106" s="45">
        <v>2000</v>
      </c>
      <c r="H106" s="38">
        <f t="shared" si="59"/>
        <v>0</v>
      </c>
      <c r="I106" s="38">
        <f t="shared" si="60"/>
        <v>0</v>
      </c>
      <c r="J106" s="38">
        <f t="shared" si="61"/>
        <v>0</v>
      </c>
      <c r="K106" s="69">
        <f t="shared" si="48"/>
        <v>0</v>
      </c>
      <c r="L106" s="38">
        <f>(D3/E244)*E106</f>
        <v>0</v>
      </c>
      <c r="M106" s="38">
        <v>0</v>
      </c>
      <c r="N106" s="38">
        <f t="shared" si="62"/>
        <v>0</v>
      </c>
      <c r="O106" s="38">
        <f t="shared" si="63"/>
        <v>0</v>
      </c>
      <c r="P106" s="38" t="e">
        <f t="shared" si="64"/>
        <v>#DIV/0!</v>
      </c>
      <c r="Q106" s="38">
        <f>(D5/O244)*O106</f>
        <v>0</v>
      </c>
      <c r="R106" s="38">
        <f>(D6/O244)*O106</f>
        <v>0</v>
      </c>
      <c r="S106" s="38">
        <f>(D7/O244)*O106</f>
        <v>0</v>
      </c>
      <c r="T106" s="38">
        <f t="shared" si="65"/>
        <v>0</v>
      </c>
      <c r="U106" s="38" t="e">
        <f t="shared" si="66"/>
        <v>#DIV/0!</v>
      </c>
      <c r="V106" s="4" t="e">
        <f>U106/F7</f>
        <v>#DIV/0!</v>
      </c>
      <c r="W106" s="13"/>
    </row>
    <row r="107" spans="1:23" ht="12.75">
      <c r="A107" s="44">
        <v>107</v>
      </c>
      <c r="B107" s="42"/>
      <c r="C107" s="37">
        <v>0</v>
      </c>
      <c r="D107" s="38">
        <v>220</v>
      </c>
      <c r="E107" s="38">
        <f t="shared" si="58"/>
        <v>0</v>
      </c>
      <c r="F107" s="45">
        <v>1860</v>
      </c>
      <c r="G107" s="45">
        <v>680</v>
      </c>
      <c r="H107" s="38">
        <f t="shared" si="59"/>
        <v>0</v>
      </c>
      <c r="I107" s="38">
        <f t="shared" si="60"/>
        <v>0</v>
      </c>
      <c r="J107" s="38">
        <f t="shared" si="61"/>
        <v>0</v>
      </c>
      <c r="K107" s="69">
        <f t="shared" si="48"/>
        <v>0</v>
      </c>
      <c r="L107" s="38">
        <f>(D3/E244)*E107</f>
        <v>0</v>
      </c>
      <c r="M107" s="38">
        <f>(D4/I244)*I107</f>
        <v>0</v>
      </c>
      <c r="N107" s="38">
        <f t="shared" si="62"/>
        <v>0</v>
      </c>
      <c r="O107" s="38">
        <f t="shared" si="63"/>
        <v>0</v>
      </c>
      <c r="P107" s="38" t="e">
        <f t="shared" si="64"/>
        <v>#DIV/0!</v>
      </c>
      <c r="Q107" s="38">
        <f>(D5/O244)*O107</f>
        <v>0</v>
      </c>
      <c r="R107" s="38">
        <f>(D6/O244)*O107</f>
        <v>0</v>
      </c>
      <c r="S107" s="38">
        <f>(D7/O244)*O107</f>
        <v>0</v>
      </c>
      <c r="T107" s="38">
        <f t="shared" si="65"/>
        <v>0</v>
      </c>
      <c r="U107" s="38" t="e">
        <f t="shared" si="66"/>
        <v>#DIV/0!</v>
      </c>
      <c r="V107" s="4" t="e">
        <f>U107/F7</f>
        <v>#DIV/0!</v>
      </c>
      <c r="W107" s="13"/>
    </row>
    <row r="108" spans="1:23" ht="12.75">
      <c r="A108" s="44">
        <v>108</v>
      </c>
      <c r="B108" s="42"/>
      <c r="C108" s="37">
        <v>0</v>
      </c>
      <c r="D108" s="38">
        <v>384</v>
      </c>
      <c r="E108" s="38">
        <f t="shared" si="58"/>
        <v>0</v>
      </c>
      <c r="F108" s="45">
        <v>2150</v>
      </c>
      <c r="G108" s="45">
        <v>870</v>
      </c>
      <c r="H108" s="38">
        <f t="shared" si="59"/>
        <v>0</v>
      </c>
      <c r="I108" s="38">
        <f t="shared" si="60"/>
        <v>0</v>
      </c>
      <c r="J108" s="38">
        <f t="shared" si="61"/>
        <v>0</v>
      </c>
      <c r="K108" s="69">
        <f t="shared" si="48"/>
        <v>0</v>
      </c>
      <c r="L108" s="38">
        <f>(D3/E244)*E108</f>
        <v>0</v>
      </c>
      <c r="M108" s="38">
        <v>0</v>
      </c>
      <c r="N108" s="38">
        <f t="shared" si="62"/>
        <v>0</v>
      </c>
      <c r="O108" s="38">
        <f t="shared" si="63"/>
        <v>0</v>
      </c>
      <c r="P108" s="38" t="e">
        <f t="shared" si="64"/>
        <v>#DIV/0!</v>
      </c>
      <c r="Q108" s="38">
        <f>(D5/O244)*O108</f>
        <v>0</v>
      </c>
      <c r="R108" s="38">
        <f>(D6/O244)*O108</f>
        <v>0</v>
      </c>
      <c r="S108" s="38">
        <f>(D7/O244)*O108</f>
        <v>0</v>
      </c>
      <c r="T108" s="38">
        <f t="shared" si="65"/>
        <v>0</v>
      </c>
      <c r="U108" s="38" t="e">
        <f t="shared" si="66"/>
        <v>#DIV/0!</v>
      </c>
      <c r="V108" s="4" t="e">
        <f>U108/F7</f>
        <v>#DIV/0!</v>
      </c>
      <c r="W108" s="13"/>
    </row>
    <row r="109" spans="1:23" ht="12.75">
      <c r="A109" s="44">
        <v>109</v>
      </c>
      <c r="B109" s="42"/>
      <c r="C109" s="37">
        <v>0</v>
      </c>
      <c r="D109" s="38">
        <v>1405</v>
      </c>
      <c r="E109" s="38">
        <f t="shared" si="58"/>
        <v>0</v>
      </c>
      <c r="F109" s="45">
        <v>17020</v>
      </c>
      <c r="G109" s="45">
        <v>11030</v>
      </c>
      <c r="H109" s="38">
        <f t="shared" si="59"/>
        <v>0</v>
      </c>
      <c r="I109" s="38">
        <f t="shared" si="60"/>
        <v>0</v>
      </c>
      <c r="J109" s="38">
        <f t="shared" si="61"/>
        <v>0</v>
      </c>
      <c r="K109" s="69">
        <f t="shared" si="48"/>
        <v>0</v>
      </c>
      <c r="L109" s="38">
        <f>(D3/E244)*E109</f>
        <v>0</v>
      </c>
      <c r="M109" s="38">
        <v>0</v>
      </c>
      <c r="N109" s="38">
        <f t="shared" si="62"/>
        <v>0</v>
      </c>
      <c r="O109" s="38">
        <f t="shared" si="63"/>
        <v>0</v>
      </c>
      <c r="P109" s="38" t="e">
        <f t="shared" si="64"/>
        <v>#DIV/0!</v>
      </c>
      <c r="Q109" s="38">
        <f>(D5/O244)*O109</f>
        <v>0</v>
      </c>
      <c r="R109" s="38">
        <f>(D6/O244)*O109</f>
        <v>0</v>
      </c>
      <c r="S109" s="38">
        <f>(D7/O244)*O109</f>
        <v>0</v>
      </c>
      <c r="T109" s="38">
        <f t="shared" si="65"/>
        <v>0</v>
      </c>
      <c r="U109" s="38" t="e">
        <f t="shared" si="66"/>
        <v>#DIV/0!</v>
      </c>
      <c r="V109" s="4" t="e">
        <f>U109/F7</f>
        <v>#DIV/0!</v>
      </c>
      <c r="W109" s="13"/>
    </row>
    <row r="110" spans="1:23" ht="12.75">
      <c r="A110" s="44">
        <v>110</v>
      </c>
      <c r="B110" s="42" t="s">
        <v>36</v>
      </c>
      <c r="C110" s="37">
        <v>0</v>
      </c>
      <c r="D110" s="38">
        <v>808</v>
      </c>
      <c r="E110" s="38">
        <f t="shared" si="58"/>
        <v>0</v>
      </c>
      <c r="F110" s="45">
        <v>8490</v>
      </c>
      <c r="G110" s="45">
        <v>6030</v>
      </c>
      <c r="H110" s="38">
        <f t="shared" si="59"/>
        <v>0</v>
      </c>
      <c r="I110" s="38">
        <f t="shared" si="60"/>
        <v>0</v>
      </c>
      <c r="J110" s="38">
        <f t="shared" si="61"/>
        <v>0</v>
      </c>
      <c r="K110" s="69">
        <f t="shared" si="48"/>
        <v>0</v>
      </c>
      <c r="L110" s="38">
        <f>(D3/E244)*E110</f>
        <v>0</v>
      </c>
      <c r="M110" s="38">
        <v>0</v>
      </c>
      <c r="N110" s="38">
        <f t="shared" si="62"/>
        <v>0</v>
      </c>
      <c r="O110" s="38">
        <f t="shared" si="63"/>
        <v>0</v>
      </c>
      <c r="P110" s="38" t="e">
        <f t="shared" si="64"/>
        <v>#DIV/0!</v>
      </c>
      <c r="Q110" s="38">
        <f>(D5/O244)*O110</f>
        <v>0</v>
      </c>
      <c r="R110" s="38">
        <f>(D6/O244)*O110</f>
        <v>0</v>
      </c>
      <c r="S110" s="38">
        <f>(D7/O244)*O110</f>
        <v>0</v>
      </c>
      <c r="T110" s="38">
        <f t="shared" si="65"/>
        <v>0</v>
      </c>
      <c r="U110" s="38" t="e">
        <f t="shared" si="66"/>
        <v>#DIV/0!</v>
      </c>
      <c r="V110" s="4" t="e">
        <f>U110/F7</f>
        <v>#DIV/0!</v>
      </c>
      <c r="W110" s="13"/>
    </row>
    <row r="111" spans="1:23" ht="12.75">
      <c r="A111" s="44">
        <v>111</v>
      </c>
      <c r="B111" s="42"/>
      <c r="C111" s="37">
        <v>0</v>
      </c>
      <c r="D111" s="38">
        <v>160</v>
      </c>
      <c r="E111" s="38">
        <f t="shared" si="58"/>
        <v>0</v>
      </c>
      <c r="F111" s="45">
        <v>1545</v>
      </c>
      <c r="G111" s="45">
        <v>980</v>
      </c>
      <c r="H111" s="38">
        <f t="shared" si="59"/>
        <v>0</v>
      </c>
      <c r="I111" s="38">
        <f t="shared" si="60"/>
        <v>0</v>
      </c>
      <c r="J111" s="38">
        <f t="shared" si="61"/>
        <v>0</v>
      </c>
      <c r="K111" s="69">
        <f t="shared" si="48"/>
        <v>0</v>
      </c>
      <c r="L111" s="38">
        <f>(D3/E244)*E111</f>
        <v>0</v>
      </c>
      <c r="M111" s="38">
        <f>(D4/I244)*I111</f>
        <v>0</v>
      </c>
      <c r="N111" s="38">
        <f t="shared" si="62"/>
        <v>0</v>
      </c>
      <c r="O111" s="38">
        <f t="shared" si="63"/>
        <v>0</v>
      </c>
      <c r="P111" s="38" t="e">
        <f t="shared" si="64"/>
        <v>#DIV/0!</v>
      </c>
      <c r="Q111" s="38">
        <f>(D5/O244)*O111</f>
        <v>0</v>
      </c>
      <c r="R111" s="38">
        <f>(D6/O244)*O111</f>
        <v>0</v>
      </c>
      <c r="S111" s="38">
        <f>(D7/O244)*O111</f>
        <v>0</v>
      </c>
      <c r="T111" s="38">
        <f t="shared" si="65"/>
        <v>0</v>
      </c>
      <c r="U111" s="38" t="e">
        <f t="shared" si="66"/>
        <v>#DIV/0!</v>
      </c>
      <c r="V111" s="4" t="e">
        <f>U111/F7</f>
        <v>#DIV/0!</v>
      </c>
      <c r="W111" s="13"/>
    </row>
    <row r="112" spans="1:23" ht="12.75">
      <c r="A112" s="44">
        <v>112</v>
      </c>
      <c r="B112" s="42"/>
      <c r="C112" s="37">
        <v>0</v>
      </c>
      <c r="D112" s="38">
        <v>50</v>
      </c>
      <c r="E112" s="38">
        <f t="shared" si="58"/>
        <v>0</v>
      </c>
      <c r="F112" s="45">
        <v>330</v>
      </c>
      <c r="G112" s="45">
        <v>160</v>
      </c>
      <c r="H112" s="38">
        <f t="shared" si="59"/>
        <v>0</v>
      </c>
      <c r="I112" s="38">
        <f t="shared" si="60"/>
        <v>0</v>
      </c>
      <c r="J112" s="38">
        <f t="shared" si="61"/>
        <v>0</v>
      </c>
      <c r="K112" s="69">
        <f t="shared" si="48"/>
        <v>0</v>
      </c>
      <c r="L112" s="38">
        <f>(D3/E244)*E112</f>
        <v>0</v>
      </c>
      <c r="M112" s="38">
        <v>0</v>
      </c>
      <c r="N112" s="38">
        <f t="shared" si="62"/>
        <v>0</v>
      </c>
      <c r="O112" s="38">
        <f t="shared" si="63"/>
        <v>0</v>
      </c>
      <c r="P112" s="38" t="e">
        <f t="shared" si="64"/>
        <v>#DIV/0!</v>
      </c>
      <c r="Q112" s="38">
        <f>(D5/O244)*O112</f>
        <v>0</v>
      </c>
      <c r="R112" s="38">
        <f>(D6/O244)*O112</f>
        <v>0</v>
      </c>
      <c r="S112" s="38">
        <f>(D7/O244)*O112</f>
        <v>0</v>
      </c>
      <c r="T112" s="38">
        <f t="shared" si="65"/>
        <v>0</v>
      </c>
      <c r="U112" s="38" t="e">
        <f t="shared" si="66"/>
        <v>#DIV/0!</v>
      </c>
      <c r="V112" s="4" t="e">
        <f>U112/F7</f>
        <v>#DIV/0!</v>
      </c>
      <c r="W112" s="13"/>
    </row>
    <row r="113" spans="1:23" ht="12.75">
      <c r="A113" s="44">
        <v>113</v>
      </c>
      <c r="B113" s="42"/>
      <c r="C113" s="37">
        <v>0</v>
      </c>
      <c r="D113" s="38">
        <v>108</v>
      </c>
      <c r="E113" s="38">
        <f t="shared" si="58"/>
        <v>0</v>
      </c>
      <c r="F113" s="45">
        <v>900</v>
      </c>
      <c r="G113" s="45">
        <v>538</v>
      </c>
      <c r="H113" s="38">
        <f t="shared" si="59"/>
        <v>0</v>
      </c>
      <c r="I113" s="38">
        <f t="shared" si="60"/>
        <v>0</v>
      </c>
      <c r="J113" s="38">
        <f t="shared" si="61"/>
        <v>0</v>
      </c>
      <c r="K113" s="69">
        <f t="shared" si="48"/>
        <v>0</v>
      </c>
      <c r="L113" s="38">
        <f>(D3/E244)*E113</f>
        <v>0</v>
      </c>
      <c r="M113" s="38">
        <v>0</v>
      </c>
      <c r="N113" s="38">
        <f t="shared" si="62"/>
        <v>0</v>
      </c>
      <c r="O113" s="38">
        <f t="shared" si="63"/>
        <v>0</v>
      </c>
      <c r="P113" s="38" t="e">
        <f t="shared" si="64"/>
        <v>#DIV/0!</v>
      </c>
      <c r="Q113" s="38">
        <f>(D5/O244)*O113</f>
        <v>0</v>
      </c>
      <c r="R113" s="38">
        <f>(D6/O244)*O113</f>
        <v>0</v>
      </c>
      <c r="S113" s="38">
        <f>(D7/O244)*O113</f>
        <v>0</v>
      </c>
      <c r="T113" s="38">
        <f t="shared" si="65"/>
        <v>0</v>
      </c>
      <c r="U113" s="38" t="e">
        <f t="shared" si="66"/>
        <v>#DIV/0!</v>
      </c>
      <c r="V113" s="4" t="e">
        <f>U113/F7</f>
        <v>#DIV/0!</v>
      </c>
      <c r="W113" s="13"/>
    </row>
    <row r="114" spans="1:23" ht="12.75">
      <c r="A114" s="44">
        <v>114</v>
      </c>
      <c r="B114" s="42"/>
      <c r="C114" s="37">
        <v>0</v>
      </c>
      <c r="D114" s="38">
        <v>680</v>
      </c>
      <c r="E114" s="38">
        <f t="shared" si="58"/>
        <v>0</v>
      </c>
      <c r="F114" s="45">
        <v>10891</v>
      </c>
      <c r="G114" s="45">
        <v>7520</v>
      </c>
      <c r="H114" s="38">
        <f t="shared" si="59"/>
        <v>0</v>
      </c>
      <c r="I114" s="38">
        <f t="shared" si="60"/>
        <v>0</v>
      </c>
      <c r="J114" s="38">
        <f t="shared" si="61"/>
        <v>0</v>
      </c>
      <c r="K114" s="69">
        <f t="shared" si="48"/>
        <v>0</v>
      </c>
      <c r="L114" s="38">
        <f>(D3/E244)*E114</f>
        <v>0</v>
      </c>
      <c r="M114" s="38">
        <v>0</v>
      </c>
      <c r="N114" s="38">
        <f t="shared" si="62"/>
        <v>0</v>
      </c>
      <c r="O114" s="38">
        <f t="shared" si="63"/>
        <v>0</v>
      </c>
      <c r="P114" s="38" t="e">
        <f t="shared" si="64"/>
        <v>#DIV/0!</v>
      </c>
      <c r="Q114" s="38">
        <f>(D5/O244)*O114</f>
        <v>0</v>
      </c>
      <c r="R114" s="38">
        <f>(D6/O244)*O114</f>
        <v>0</v>
      </c>
      <c r="S114" s="38">
        <f>(D7/O244)*O114</f>
        <v>0</v>
      </c>
      <c r="T114" s="38">
        <f t="shared" si="65"/>
        <v>0</v>
      </c>
      <c r="U114" s="38" t="e">
        <f t="shared" si="66"/>
        <v>#DIV/0!</v>
      </c>
      <c r="V114" s="4" t="e">
        <f>U114/F7</f>
        <v>#DIV/0!</v>
      </c>
      <c r="W114" s="13"/>
    </row>
    <row r="115" spans="1:23" ht="12.75">
      <c r="A115" s="44">
        <v>115</v>
      </c>
      <c r="B115" s="42"/>
      <c r="C115" s="37">
        <v>0</v>
      </c>
      <c r="D115" s="38">
        <v>395</v>
      </c>
      <c r="E115" s="38">
        <f t="shared" si="58"/>
        <v>0</v>
      </c>
      <c r="F115" s="45">
        <v>11300</v>
      </c>
      <c r="G115" s="45">
        <v>8300</v>
      </c>
      <c r="H115" s="38">
        <f t="shared" si="59"/>
        <v>0</v>
      </c>
      <c r="I115" s="38">
        <f t="shared" si="60"/>
        <v>0</v>
      </c>
      <c r="J115" s="38">
        <f t="shared" si="61"/>
        <v>0</v>
      </c>
      <c r="K115" s="69">
        <f t="shared" si="48"/>
        <v>0</v>
      </c>
      <c r="L115" s="38">
        <f>(D3/E244)*E115</f>
        <v>0</v>
      </c>
      <c r="M115" s="38">
        <v>0</v>
      </c>
      <c r="N115" s="38">
        <f t="shared" si="62"/>
        <v>0</v>
      </c>
      <c r="O115" s="38">
        <f t="shared" si="63"/>
        <v>0</v>
      </c>
      <c r="P115" s="38" t="e">
        <f t="shared" si="64"/>
        <v>#DIV/0!</v>
      </c>
      <c r="Q115" s="38">
        <f>(D5/O244)*O115</f>
        <v>0</v>
      </c>
      <c r="R115" s="38">
        <f>(D6/O244)*O115</f>
        <v>0</v>
      </c>
      <c r="S115" s="38">
        <f>(D7/O244)*O115</f>
        <v>0</v>
      </c>
      <c r="T115" s="38">
        <f t="shared" si="65"/>
        <v>0</v>
      </c>
      <c r="U115" s="38" t="e">
        <f t="shared" si="66"/>
        <v>#DIV/0!</v>
      </c>
      <c r="V115" s="4" t="e">
        <f>U115/F7</f>
        <v>#DIV/0!</v>
      </c>
      <c r="W115" s="13"/>
    </row>
    <row r="116" spans="1:23" ht="12.75">
      <c r="A116" s="44">
        <v>116</v>
      </c>
      <c r="B116" s="42"/>
      <c r="C116" s="37">
        <v>0</v>
      </c>
      <c r="D116" s="38">
        <v>110</v>
      </c>
      <c r="E116" s="38">
        <f aca="true" t="shared" si="67" ref="E116:E131">(C116*D116)/60</f>
        <v>0</v>
      </c>
      <c r="F116" s="45">
        <v>5454</v>
      </c>
      <c r="G116" s="45">
        <v>4100</v>
      </c>
      <c r="H116" s="38">
        <f aca="true" t="shared" si="68" ref="H116:H131">(C116*F116)/1000</f>
        <v>0</v>
      </c>
      <c r="I116" s="38">
        <f t="shared" si="60"/>
        <v>0</v>
      </c>
      <c r="J116" s="38">
        <f aca="true" t="shared" si="69" ref="J116:J131">(C116*G116)/1000</f>
        <v>0</v>
      </c>
      <c r="K116" s="69">
        <f t="shared" si="48"/>
        <v>0</v>
      </c>
      <c r="L116" s="38">
        <f>(D3/E244)*E116</f>
        <v>0</v>
      </c>
      <c r="M116" s="38">
        <v>0</v>
      </c>
      <c r="N116" s="38">
        <f t="shared" si="62"/>
        <v>0</v>
      </c>
      <c r="O116" s="38">
        <f aca="true" t="shared" si="70" ref="O116:O131">K116+L116+M116</f>
        <v>0</v>
      </c>
      <c r="P116" s="38" t="e">
        <f t="shared" si="64"/>
        <v>#DIV/0!</v>
      </c>
      <c r="Q116" s="38">
        <f>(D5/O244)*O116</f>
        <v>0</v>
      </c>
      <c r="R116" s="38">
        <f>(D6/O244)*O116</f>
        <v>0</v>
      </c>
      <c r="S116" s="38">
        <f>(D7/O244)*O116</f>
        <v>0</v>
      </c>
      <c r="T116" s="38">
        <f aca="true" t="shared" si="71" ref="T116:T131">O116+Q116+R116+S116</f>
        <v>0</v>
      </c>
      <c r="U116" s="38" t="e">
        <f t="shared" si="66"/>
        <v>#DIV/0!</v>
      </c>
      <c r="V116" s="4" t="e">
        <f>U116/F7</f>
        <v>#DIV/0!</v>
      </c>
      <c r="W116" s="13"/>
    </row>
    <row r="117" spans="1:23" ht="12.75">
      <c r="A117" s="44">
        <v>117</v>
      </c>
      <c r="B117" s="42"/>
      <c r="C117" s="37">
        <v>0</v>
      </c>
      <c r="D117" s="38">
        <v>130</v>
      </c>
      <c r="E117" s="38">
        <f t="shared" si="67"/>
        <v>0</v>
      </c>
      <c r="F117" s="45">
        <v>5454</v>
      </c>
      <c r="G117" s="45">
        <v>3400</v>
      </c>
      <c r="H117" s="38">
        <f t="shared" si="68"/>
        <v>0</v>
      </c>
      <c r="I117" s="38">
        <f t="shared" si="60"/>
        <v>0</v>
      </c>
      <c r="J117" s="38">
        <f t="shared" si="69"/>
        <v>0</v>
      </c>
      <c r="K117" s="69">
        <f t="shared" si="48"/>
        <v>0</v>
      </c>
      <c r="L117" s="38">
        <f>(D3/E244)*E117</f>
        <v>0</v>
      </c>
      <c r="M117" s="38">
        <v>0</v>
      </c>
      <c r="N117" s="38">
        <f t="shared" si="62"/>
        <v>0</v>
      </c>
      <c r="O117" s="38">
        <f t="shared" si="70"/>
        <v>0</v>
      </c>
      <c r="P117" s="38" t="e">
        <f t="shared" si="64"/>
        <v>#DIV/0!</v>
      </c>
      <c r="Q117" s="38">
        <f>(D5/O244)*O117</f>
        <v>0</v>
      </c>
      <c r="R117" s="38">
        <f>(D6/O244)*O117</f>
        <v>0</v>
      </c>
      <c r="S117" s="38">
        <f>(D7/O244)*O117</f>
        <v>0</v>
      </c>
      <c r="T117" s="38">
        <f t="shared" si="71"/>
        <v>0</v>
      </c>
      <c r="U117" s="38" t="e">
        <f t="shared" si="66"/>
        <v>#DIV/0!</v>
      </c>
      <c r="V117" s="4" t="e">
        <f>U117/F7</f>
        <v>#DIV/0!</v>
      </c>
      <c r="W117" s="13"/>
    </row>
    <row r="118" spans="1:23" ht="12.75">
      <c r="A118" s="44">
        <v>118</v>
      </c>
      <c r="B118" s="42"/>
      <c r="C118" s="37">
        <v>0</v>
      </c>
      <c r="D118" s="38">
        <v>2105</v>
      </c>
      <c r="E118" s="38">
        <f t="shared" si="67"/>
        <v>0</v>
      </c>
      <c r="F118" s="45">
        <v>13750</v>
      </c>
      <c r="G118" s="45">
        <v>11840</v>
      </c>
      <c r="H118" s="38">
        <f t="shared" si="68"/>
        <v>0</v>
      </c>
      <c r="I118" s="38">
        <f t="shared" si="60"/>
        <v>0</v>
      </c>
      <c r="J118" s="38">
        <f t="shared" si="69"/>
        <v>0</v>
      </c>
      <c r="K118" s="69">
        <f t="shared" si="48"/>
        <v>0</v>
      </c>
      <c r="L118" s="38">
        <f>(D3/E244)*E118</f>
        <v>0</v>
      </c>
      <c r="M118" s="38">
        <v>0</v>
      </c>
      <c r="N118" s="38">
        <f t="shared" si="62"/>
        <v>0</v>
      </c>
      <c r="O118" s="38">
        <f t="shared" si="70"/>
        <v>0</v>
      </c>
      <c r="P118" s="38" t="e">
        <f t="shared" si="64"/>
        <v>#DIV/0!</v>
      </c>
      <c r="Q118" s="38">
        <f>(D5/O244)*O118</f>
        <v>0</v>
      </c>
      <c r="R118" s="38">
        <f>(D6/O244)*O118</f>
        <v>0</v>
      </c>
      <c r="S118" s="38">
        <f>(D7/O244)*O118</f>
        <v>0</v>
      </c>
      <c r="T118" s="38">
        <f t="shared" si="71"/>
        <v>0</v>
      </c>
      <c r="U118" s="38" t="e">
        <f t="shared" si="66"/>
        <v>#DIV/0!</v>
      </c>
      <c r="V118" s="4" t="e">
        <f>U118/F7</f>
        <v>#DIV/0!</v>
      </c>
      <c r="W118" s="13"/>
    </row>
    <row r="119" spans="1:23" ht="12.75">
      <c r="A119" s="44">
        <v>119</v>
      </c>
      <c r="B119" s="42"/>
      <c r="C119" s="37">
        <v>0</v>
      </c>
      <c r="D119" s="38">
        <v>1905</v>
      </c>
      <c r="E119" s="38">
        <f t="shared" si="67"/>
        <v>0</v>
      </c>
      <c r="F119" s="45">
        <v>13150</v>
      </c>
      <c r="G119" s="45">
        <v>9640</v>
      </c>
      <c r="H119" s="38">
        <f t="shared" si="68"/>
        <v>0</v>
      </c>
      <c r="I119" s="38">
        <f t="shared" si="60"/>
        <v>0</v>
      </c>
      <c r="J119" s="38">
        <f t="shared" si="69"/>
        <v>0</v>
      </c>
      <c r="K119" s="69">
        <f t="shared" si="48"/>
        <v>0</v>
      </c>
      <c r="L119" s="38">
        <f>(D3/E244)*E119</f>
        <v>0</v>
      </c>
      <c r="M119" s="38">
        <v>0</v>
      </c>
      <c r="N119" s="38">
        <f t="shared" si="62"/>
        <v>0</v>
      </c>
      <c r="O119" s="38">
        <f t="shared" si="70"/>
        <v>0</v>
      </c>
      <c r="P119" s="38" t="e">
        <f t="shared" si="64"/>
        <v>#DIV/0!</v>
      </c>
      <c r="Q119" s="38">
        <f>(D5/O244)*O119</f>
        <v>0</v>
      </c>
      <c r="R119" s="38">
        <f>(D6/O244)*O119</f>
        <v>0</v>
      </c>
      <c r="S119" s="38">
        <f>(D7/O244)*O119</f>
        <v>0</v>
      </c>
      <c r="T119" s="38">
        <f t="shared" si="71"/>
        <v>0</v>
      </c>
      <c r="U119" s="38" t="e">
        <f t="shared" si="66"/>
        <v>#DIV/0!</v>
      </c>
      <c r="V119" s="4" t="e">
        <f>U119/F7</f>
        <v>#DIV/0!</v>
      </c>
      <c r="W119" s="13"/>
    </row>
    <row r="120" spans="1:23" ht="12.75">
      <c r="A120" s="44">
        <v>120</v>
      </c>
      <c r="B120" s="42"/>
      <c r="C120" s="37">
        <v>0</v>
      </c>
      <c r="D120" s="38">
        <v>195</v>
      </c>
      <c r="E120" s="38">
        <f t="shared" si="67"/>
        <v>0</v>
      </c>
      <c r="F120" s="45">
        <v>4565</v>
      </c>
      <c r="G120" s="45">
        <v>1680</v>
      </c>
      <c r="H120" s="38">
        <f t="shared" si="68"/>
        <v>0</v>
      </c>
      <c r="I120" s="38">
        <f t="shared" si="60"/>
        <v>0</v>
      </c>
      <c r="J120" s="38">
        <f t="shared" si="69"/>
        <v>0</v>
      </c>
      <c r="K120" s="69">
        <f t="shared" si="48"/>
        <v>0</v>
      </c>
      <c r="L120" s="38">
        <f>(D3/E244)*E120</f>
        <v>0</v>
      </c>
      <c r="M120" s="38">
        <v>0</v>
      </c>
      <c r="N120" s="38">
        <f t="shared" si="62"/>
        <v>0</v>
      </c>
      <c r="O120" s="38">
        <f t="shared" si="70"/>
        <v>0</v>
      </c>
      <c r="P120" s="38" t="e">
        <f t="shared" si="64"/>
        <v>#DIV/0!</v>
      </c>
      <c r="Q120" s="38">
        <f>(D5/O244)*O120</f>
        <v>0</v>
      </c>
      <c r="R120" s="38">
        <f>(D6/O244)*O120</f>
        <v>0</v>
      </c>
      <c r="S120" s="38">
        <f>(D7/O244)*O120</f>
        <v>0</v>
      </c>
      <c r="T120" s="38">
        <f t="shared" si="71"/>
        <v>0</v>
      </c>
      <c r="U120" s="38" t="e">
        <f t="shared" si="66"/>
        <v>#DIV/0!</v>
      </c>
      <c r="V120" s="4" t="e">
        <f>U120/F7</f>
        <v>#DIV/0!</v>
      </c>
      <c r="W120" s="13"/>
    </row>
    <row r="121" spans="1:23" ht="12.75">
      <c r="A121" s="44">
        <v>121</v>
      </c>
      <c r="B121" s="42"/>
      <c r="C121" s="37">
        <v>0</v>
      </c>
      <c r="D121" s="38">
        <v>90</v>
      </c>
      <c r="E121" s="38">
        <f t="shared" si="67"/>
        <v>0</v>
      </c>
      <c r="F121" s="45">
        <v>3100</v>
      </c>
      <c r="G121" s="45">
        <v>1250</v>
      </c>
      <c r="H121" s="38">
        <f t="shared" si="68"/>
        <v>0</v>
      </c>
      <c r="I121" s="38">
        <f t="shared" si="60"/>
        <v>0</v>
      </c>
      <c r="J121" s="38">
        <f t="shared" si="69"/>
        <v>0</v>
      </c>
      <c r="K121" s="69">
        <f t="shared" si="48"/>
        <v>0</v>
      </c>
      <c r="L121" s="38">
        <f>(D3/E244)*E121</f>
        <v>0</v>
      </c>
      <c r="M121" s="38">
        <v>0</v>
      </c>
      <c r="N121" s="38">
        <f t="shared" si="62"/>
        <v>0</v>
      </c>
      <c r="O121" s="38">
        <f t="shared" si="70"/>
        <v>0</v>
      </c>
      <c r="P121" s="38" t="e">
        <f t="shared" si="64"/>
        <v>#DIV/0!</v>
      </c>
      <c r="Q121" s="38">
        <f>(D5/O244)*O121</f>
        <v>0</v>
      </c>
      <c r="R121" s="38">
        <f>(D6/O244)*O121</f>
        <v>0</v>
      </c>
      <c r="S121" s="38">
        <f>(D7/O244)*O121</f>
        <v>0</v>
      </c>
      <c r="T121" s="38">
        <f t="shared" si="71"/>
        <v>0</v>
      </c>
      <c r="U121" s="38" t="e">
        <f t="shared" si="66"/>
        <v>#DIV/0!</v>
      </c>
      <c r="V121" s="4" t="e">
        <f>U121/F7</f>
        <v>#DIV/0!</v>
      </c>
      <c r="W121" s="13"/>
    </row>
    <row r="122" spans="1:23" ht="12.75">
      <c r="A122" s="44">
        <v>122</v>
      </c>
      <c r="B122" s="42"/>
      <c r="C122" s="37">
        <v>0</v>
      </c>
      <c r="D122" s="38">
        <v>843</v>
      </c>
      <c r="E122" s="38">
        <f t="shared" si="67"/>
        <v>0</v>
      </c>
      <c r="F122" s="45">
        <v>12961</v>
      </c>
      <c r="G122" s="45">
        <v>6560</v>
      </c>
      <c r="H122" s="38">
        <f t="shared" si="68"/>
        <v>0</v>
      </c>
      <c r="I122" s="38">
        <f t="shared" si="60"/>
        <v>0</v>
      </c>
      <c r="J122" s="38">
        <f t="shared" si="69"/>
        <v>0</v>
      </c>
      <c r="K122" s="69">
        <f t="shared" si="48"/>
        <v>0</v>
      </c>
      <c r="L122" s="38">
        <f>(D3/E244)*E122</f>
        <v>0</v>
      </c>
      <c r="M122" s="38">
        <v>0</v>
      </c>
      <c r="N122" s="38">
        <f t="shared" si="62"/>
        <v>0</v>
      </c>
      <c r="O122" s="38">
        <f t="shared" si="70"/>
        <v>0</v>
      </c>
      <c r="P122" s="38" t="e">
        <f t="shared" si="64"/>
        <v>#DIV/0!</v>
      </c>
      <c r="Q122" s="38">
        <f>(D5/O244)*O122</f>
        <v>0</v>
      </c>
      <c r="R122" s="38">
        <f>(D6/O244)*O122</f>
        <v>0</v>
      </c>
      <c r="S122" s="38">
        <f>(D7/O244)*O122</f>
        <v>0</v>
      </c>
      <c r="T122" s="38">
        <f t="shared" si="71"/>
        <v>0</v>
      </c>
      <c r="U122" s="38" t="e">
        <f t="shared" si="66"/>
        <v>#DIV/0!</v>
      </c>
      <c r="V122" s="4" t="e">
        <f>U122/F7</f>
        <v>#DIV/0!</v>
      </c>
      <c r="W122" s="13"/>
    </row>
    <row r="123" spans="1:23" ht="12.75">
      <c r="A123" s="44">
        <v>123</v>
      </c>
      <c r="B123" s="42"/>
      <c r="C123" s="37">
        <v>0</v>
      </c>
      <c r="D123" s="38">
        <v>223</v>
      </c>
      <c r="E123" s="38">
        <f t="shared" si="67"/>
        <v>0</v>
      </c>
      <c r="F123" s="45">
        <v>5800</v>
      </c>
      <c r="G123" s="45">
        <v>2585</v>
      </c>
      <c r="H123" s="38">
        <f t="shared" si="68"/>
        <v>0</v>
      </c>
      <c r="I123" s="38">
        <f t="shared" si="60"/>
        <v>0</v>
      </c>
      <c r="J123" s="38">
        <f t="shared" si="69"/>
        <v>0</v>
      </c>
      <c r="K123" s="69">
        <f t="shared" si="48"/>
        <v>0</v>
      </c>
      <c r="L123" s="38">
        <f>(D3/E244)*E123</f>
        <v>0</v>
      </c>
      <c r="M123" s="38">
        <v>0</v>
      </c>
      <c r="N123" s="38">
        <f t="shared" si="62"/>
        <v>0</v>
      </c>
      <c r="O123" s="38">
        <f t="shared" si="70"/>
        <v>0</v>
      </c>
      <c r="P123" s="38" t="e">
        <f t="shared" si="64"/>
        <v>#DIV/0!</v>
      </c>
      <c r="Q123" s="38">
        <f>(D5/O244)*O123</f>
        <v>0</v>
      </c>
      <c r="R123" s="38">
        <f>(D6/O244)*O123</f>
        <v>0</v>
      </c>
      <c r="S123" s="38">
        <f>(D7/O244)*O123</f>
        <v>0</v>
      </c>
      <c r="T123" s="38">
        <f t="shared" si="71"/>
        <v>0</v>
      </c>
      <c r="U123" s="38" t="e">
        <f t="shared" si="66"/>
        <v>#DIV/0!</v>
      </c>
      <c r="V123" s="4" t="e">
        <f>U123/F7</f>
        <v>#DIV/0!</v>
      </c>
      <c r="W123" s="13"/>
    </row>
    <row r="124" spans="1:23" ht="12.75">
      <c r="A124" s="44">
        <v>124</v>
      </c>
      <c r="B124" s="42"/>
      <c r="C124" s="37">
        <v>0</v>
      </c>
      <c r="D124" s="38">
        <v>132</v>
      </c>
      <c r="E124" s="38">
        <f t="shared" si="67"/>
        <v>0</v>
      </c>
      <c r="F124" s="45">
        <v>1265</v>
      </c>
      <c r="G124" s="45">
        <v>880</v>
      </c>
      <c r="H124" s="38">
        <f t="shared" si="68"/>
        <v>0</v>
      </c>
      <c r="I124" s="38">
        <f t="shared" si="60"/>
        <v>0</v>
      </c>
      <c r="J124" s="38">
        <f t="shared" si="69"/>
        <v>0</v>
      </c>
      <c r="K124" s="69">
        <f t="shared" si="48"/>
        <v>0</v>
      </c>
      <c r="L124" s="38">
        <f>(D3/E244)*E124</f>
        <v>0</v>
      </c>
      <c r="M124" s="38">
        <v>0</v>
      </c>
      <c r="N124" s="38">
        <f t="shared" si="62"/>
        <v>0</v>
      </c>
      <c r="O124" s="38">
        <f t="shared" si="70"/>
        <v>0</v>
      </c>
      <c r="P124" s="38" t="e">
        <f t="shared" si="64"/>
        <v>#DIV/0!</v>
      </c>
      <c r="Q124" s="38">
        <f>(D5/O244)*O124</f>
        <v>0</v>
      </c>
      <c r="R124" s="38">
        <f>(D6/O244)*O124</f>
        <v>0</v>
      </c>
      <c r="S124" s="38">
        <f>(D7/O244)*O124</f>
        <v>0</v>
      </c>
      <c r="T124" s="38">
        <f t="shared" si="71"/>
        <v>0</v>
      </c>
      <c r="U124" s="38" t="e">
        <f t="shared" si="66"/>
        <v>#DIV/0!</v>
      </c>
      <c r="V124" s="4" t="e">
        <f>U124/F7</f>
        <v>#DIV/0!</v>
      </c>
      <c r="W124" s="13"/>
    </row>
    <row r="125" spans="1:23" ht="12.75">
      <c r="A125" s="44">
        <v>125</v>
      </c>
      <c r="B125" s="42"/>
      <c r="C125" s="37">
        <v>0</v>
      </c>
      <c r="D125" s="38">
        <v>96</v>
      </c>
      <c r="E125" s="38">
        <f t="shared" si="67"/>
        <v>0</v>
      </c>
      <c r="F125" s="45">
        <v>1400</v>
      </c>
      <c r="G125" s="45">
        <v>1060</v>
      </c>
      <c r="H125" s="38">
        <f t="shared" si="68"/>
        <v>0</v>
      </c>
      <c r="I125" s="38">
        <f t="shared" si="60"/>
        <v>0</v>
      </c>
      <c r="J125" s="38">
        <f t="shared" si="69"/>
        <v>0</v>
      </c>
      <c r="K125" s="69">
        <f t="shared" si="48"/>
        <v>0</v>
      </c>
      <c r="L125" s="38">
        <f>(D3/E244)*E125</f>
        <v>0</v>
      </c>
      <c r="M125" s="38">
        <v>0</v>
      </c>
      <c r="N125" s="38">
        <f t="shared" si="62"/>
        <v>0</v>
      </c>
      <c r="O125" s="38">
        <f t="shared" si="70"/>
        <v>0</v>
      </c>
      <c r="P125" s="38" t="e">
        <f t="shared" si="64"/>
        <v>#DIV/0!</v>
      </c>
      <c r="Q125" s="38">
        <f>(D5/O244)*O125</f>
        <v>0</v>
      </c>
      <c r="R125" s="38">
        <f>(D6/O244)*O125</f>
        <v>0</v>
      </c>
      <c r="S125" s="38">
        <f>(D7/O244)*O125</f>
        <v>0</v>
      </c>
      <c r="T125" s="38">
        <f t="shared" si="71"/>
        <v>0</v>
      </c>
      <c r="U125" s="38" t="e">
        <f t="shared" si="66"/>
        <v>#DIV/0!</v>
      </c>
      <c r="V125" s="4" t="e">
        <f>U125/F7</f>
        <v>#DIV/0!</v>
      </c>
      <c r="W125" s="13"/>
    </row>
    <row r="126" spans="1:23" ht="12.75">
      <c r="A126" s="44">
        <v>126</v>
      </c>
      <c r="B126" s="42"/>
      <c r="C126" s="37">
        <v>0</v>
      </c>
      <c r="D126" s="38">
        <v>428</v>
      </c>
      <c r="E126" s="38">
        <f t="shared" si="67"/>
        <v>0</v>
      </c>
      <c r="F126" s="45">
        <v>4380</v>
      </c>
      <c r="G126" s="45">
        <v>2570</v>
      </c>
      <c r="H126" s="38">
        <f t="shared" si="68"/>
        <v>0</v>
      </c>
      <c r="I126" s="38">
        <f t="shared" si="60"/>
        <v>0</v>
      </c>
      <c r="J126" s="38">
        <f t="shared" si="69"/>
        <v>0</v>
      </c>
      <c r="K126" s="69">
        <f t="shared" si="48"/>
        <v>0</v>
      </c>
      <c r="L126" s="38">
        <f>(D3/E244)*E126</f>
        <v>0</v>
      </c>
      <c r="M126" s="38">
        <v>0</v>
      </c>
      <c r="N126" s="38">
        <f t="shared" si="62"/>
        <v>0</v>
      </c>
      <c r="O126" s="38">
        <f t="shared" si="70"/>
        <v>0</v>
      </c>
      <c r="P126" s="38" t="e">
        <f t="shared" si="64"/>
        <v>#DIV/0!</v>
      </c>
      <c r="Q126" s="38">
        <f>(D5/O244)*O126</f>
        <v>0</v>
      </c>
      <c r="R126" s="38">
        <f>(D6/O244)*O126</f>
        <v>0</v>
      </c>
      <c r="S126" s="38">
        <f>(D7/O244)*O126</f>
        <v>0</v>
      </c>
      <c r="T126" s="38">
        <f t="shared" si="71"/>
        <v>0</v>
      </c>
      <c r="U126" s="38" t="e">
        <f t="shared" si="66"/>
        <v>#DIV/0!</v>
      </c>
      <c r="V126" s="4" t="e">
        <f>U126/F7</f>
        <v>#DIV/0!</v>
      </c>
      <c r="W126" s="13"/>
    </row>
    <row r="127" spans="1:23" ht="12.75">
      <c r="A127" s="44">
        <v>127</v>
      </c>
      <c r="B127" s="42"/>
      <c r="C127" s="37">
        <v>0</v>
      </c>
      <c r="D127" s="38">
        <v>123</v>
      </c>
      <c r="E127" s="38">
        <f t="shared" si="67"/>
        <v>0</v>
      </c>
      <c r="F127" s="45">
        <v>3300</v>
      </c>
      <c r="G127" s="45">
        <v>2770</v>
      </c>
      <c r="H127" s="38">
        <f t="shared" si="68"/>
        <v>0</v>
      </c>
      <c r="I127" s="38">
        <f t="shared" si="60"/>
        <v>0</v>
      </c>
      <c r="J127" s="38">
        <f t="shared" si="69"/>
        <v>0</v>
      </c>
      <c r="K127" s="69">
        <f t="shared" si="48"/>
        <v>0</v>
      </c>
      <c r="L127" s="38">
        <f>(D3/E244)*E127</f>
        <v>0</v>
      </c>
      <c r="M127" s="38">
        <v>0</v>
      </c>
      <c r="N127" s="38">
        <f t="shared" si="62"/>
        <v>0</v>
      </c>
      <c r="O127" s="38">
        <f t="shared" si="70"/>
        <v>0</v>
      </c>
      <c r="P127" s="38" t="e">
        <f t="shared" si="64"/>
        <v>#DIV/0!</v>
      </c>
      <c r="Q127" s="38">
        <f>(D5/O244)*O127</f>
        <v>0</v>
      </c>
      <c r="R127" s="38">
        <f>(D6/O244)*O127</f>
        <v>0</v>
      </c>
      <c r="S127" s="38">
        <f>(D7/O244)*O127</f>
        <v>0</v>
      </c>
      <c r="T127" s="38">
        <f t="shared" si="71"/>
        <v>0</v>
      </c>
      <c r="U127" s="38" t="e">
        <f t="shared" si="66"/>
        <v>#DIV/0!</v>
      </c>
      <c r="V127" s="4" t="e">
        <f>U127/F7</f>
        <v>#DIV/0!</v>
      </c>
      <c r="W127" s="13"/>
    </row>
    <row r="128" spans="1:23" ht="12.75">
      <c r="A128" s="44">
        <v>128</v>
      </c>
      <c r="B128" s="42"/>
      <c r="C128" s="37">
        <v>0</v>
      </c>
      <c r="D128" s="38">
        <v>180</v>
      </c>
      <c r="E128" s="38">
        <f t="shared" si="67"/>
        <v>0</v>
      </c>
      <c r="F128" s="45">
        <v>800</v>
      </c>
      <c r="G128" s="45">
        <v>550</v>
      </c>
      <c r="H128" s="38">
        <f t="shared" si="68"/>
        <v>0</v>
      </c>
      <c r="I128" s="38">
        <f t="shared" si="60"/>
        <v>0</v>
      </c>
      <c r="J128" s="38">
        <f t="shared" si="69"/>
        <v>0</v>
      </c>
      <c r="K128" s="69">
        <f t="shared" si="48"/>
        <v>0</v>
      </c>
      <c r="L128" s="38">
        <f>(D3/E244)*E128</f>
        <v>0</v>
      </c>
      <c r="M128" s="38">
        <v>0</v>
      </c>
      <c r="N128" s="38">
        <f t="shared" si="62"/>
        <v>0</v>
      </c>
      <c r="O128" s="38">
        <f t="shared" si="70"/>
        <v>0</v>
      </c>
      <c r="P128" s="38" t="e">
        <f t="shared" si="64"/>
        <v>#DIV/0!</v>
      </c>
      <c r="Q128" s="38">
        <f>(D5/O244)*O128</f>
        <v>0</v>
      </c>
      <c r="R128" s="38">
        <f>(D6/O244)*O128</f>
        <v>0</v>
      </c>
      <c r="S128" s="38">
        <f>(D7/O244)*O128</f>
        <v>0</v>
      </c>
      <c r="T128" s="38">
        <f t="shared" si="71"/>
        <v>0</v>
      </c>
      <c r="U128" s="38" t="e">
        <f t="shared" si="66"/>
        <v>#DIV/0!</v>
      </c>
      <c r="V128" s="4" t="e">
        <f>U128/F7</f>
        <v>#DIV/0!</v>
      </c>
      <c r="W128" s="13"/>
    </row>
    <row r="129" spans="1:23" ht="12.75">
      <c r="A129" s="44">
        <v>129</v>
      </c>
      <c r="B129" s="42"/>
      <c r="C129" s="37">
        <v>0</v>
      </c>
      <c r="D129" s="38">
        <v>650</v>
      </c>
      <c r="E129" s="38">
        <f t="shared" si="67"/>
        <v>0</v>
      </c>
      <c r="F129" s="45">
        <v>26800</v>
      </c>
      <c r="G129" s="45">
        <v>10035</v>
      </c>
      <c r="H129" s="38">
        <f t="shared" si="68"/>
        <v>0</v>
      </c>
      <c r="I129" s="38">
        <f t="shared" si="60"/>
        <v>0</v>
      </c>
      <c r="J129" s="38">
        <f t="shared" si="69"/>
        <v>0</v>
      </c>
      <c r="K129" s="69">
        <f t="shared" si="48"/>
        <v>0</v>
      </c>
      <c r="L129" s="38">
        <f>(D3/E244)*E129</f>
        <v>0</v>
      </c>
      <c r="M129" s="38">
        <v>0</v>
      </c>
      <c r="N129" s="38">
        <f t="shared" si="62"/>
        <v>0</v>
      </c>
      <c r="O129" s="38">
        <f t="shared" si="70"/>
        <v>0</v>
      </c>
      <c r="P129" s="38" t="e">
        <f t="shared" si="64"/>
        <v>#DIV/0!</v>
      </c>
      <c r="Q129" s="38">
        <f>(D5/O244)*O129</f>
        <v>0</v>
      </c>
      <c r="R129" s="38">
        <f>(D6/O244)*O129</f>
        <v>0</v>
      </c>
      <c r="S129" s="38">
        <f>(D7/O244)*O129</f>
        <v>0</v>
      </c>
      <c r="T129" s="38">
        <f t="shared" si="71"/>
        <v>0</v>
      </c>
      <c r="U129" s="38" t="e">
        <f t="shared" si="66"/>
        <v>#DIV/0!</v>
      </c>
      <c r="V129" s="4" t="e">
        <f>U129/F7</f>
        <v>#DIV/0!</v>
      </c>
      <c r="W129" s="13"/>
    </row>
    <row r="130" spans="1:23" ht="12.75">
      <c r="A130" s="44">
        <v>130</v>
      </c>
      <c r="B130" s="42"/>
      <c r="C130" s="37">
        <v>0</v>
      </c>
      <c r="D130" s="38">
        <v>734</v>
      </c>
      <c r="E130" s="38">
        <f t="shared" si="67"/>
        <v>0</v>
      </c>
      <c r="F130" s="45">
        <v>17100</v>
      </c>
      <c r="G130" s="45">
        <v>5500</v>
      </c>
      <c r="H130" s="38">
        <f t="shared" si="68"/>
        <v>0</v>
      </c>
      <c r="I130" s="38">
        <f t="shared" si="60"/>
        <v>0</v>
      </c>
      <c r="J130" s="38">
        <f t="shared" si="69"/>
        <v>0</v>
      </c>
      <c r="K130" s="69">
        <f t="shared" si="48"/>
        <v>0</v>
      </c>
      <c r="L130" s="38">
        <f>(D3/E244)*E130</f>
        <v>0</v>
      </c>
      <c r="M130" s="38">
        <v>0</v>
      </c>
      <c r="N130" s="38">
        <f t="shared" si="62"/>
        <v>0</v>
      </c>
      <c r="O130" s="38">
        <f t="shared" si="70"/>
        <v>0</v>
      </c>
      <c r="P130" s="38" t="e">
        <f t="shared" si="64"/>
        <v>#DIV/0!</v>
      </c>
      <c r="Q130" s="38">
        <f>(D5/O244)*O130</f>
        <v>0</v>
      </c>
      <c r="R130" s="38">
        <f>(D6/O244)*O130</f>
        <v>0</v>
      </c>
      <c r="S130" s="38">
        <f>(D7/O244)*O130</f>
        <v>0</v>
      </c>
      <c r="T130" s="38">
        <f t="shared" si="71"/>
        <v>0</v>
      </c>
      <c r="U130" s="38" t="e">
        <f t="shared" si="66"/>
        <v>#DIV/0!</v>
      </c>
      <c r="V130" s="4" t="e">
        <f>U130/F7</f>
        <v>#DIV/0!</v>
      </c>
      <c r="W130" s="13"/>
    </row>
    <row r="131" spans="1:23" ht="12.75">
      <c r="A131" s="44">
        <v>131</v>
      </c>
      <c r="B131" s="42" t="s">
        <v>39</v>
      </c>
      <c r="C131" s="37">
        <v>0</v>
      </c>
      <c r="D131" s="38">
        <v>247</v>
      </c>
      <c r="E131" s="38">
        <f t="shared" si="67"/>
        <v>0</v>
      </c>
      <c r="F131" s="45">
        <v>4353</v>
      </c>
      <c r="G131" s="45">
        <v>2300</v>
      </c>
      <c r="H131" s="38">
        <f t="shared" si="68"/>
        <v>0</v>
      </c>
      <c r="I131" s="38">
        <f t="shared" si="60"/>
        <v>0</v>
      </c>
      <c r="J131" s="38">
        <f t="shared" si="69"/>
        <v>0</v>
      </c>
      <c r="K131" s="69">
        <f t="shared" si="48"/>
        <v>0</v>
      </c>
      <c r="L131" s="38">
        <f>(D3/E244)*E131</f>
        <v>0</v>
      </c>
      <c r="M131" s="38">
        <v>0</v>
      </c>
      <c r="N131" s="38">
        <f t="shared" si="62"/>
        <v>0</v>
      </c>
      <c r="O131" s="38">
        <f t="shared" si="70"/>
        <v>0</v>
      </c>
      <c r="P131" s="38" t="e">
        <f t="shared" si="64"/>
        <v>#DIV/0!</v>
      </c>
      <c r="Q131" s="38">
        <f>(D5/O244)*O131</f>
        <v>0</v>
      </c>
      <c r="R131" s="38">
        <f>(D6/O244)*O131</f>
        <v>0</v>
      </c>
      <c r="S131" s="38">
        <f>(D7/O244)*O131</f>
        <v>0</v>
      </c>
      <c r="T131" s="38">
        <f t="shared" si="71"/>
        <v>0</v>
      </c>
      <c r="U131" s="38" t="e">
        <f t="shared" si="66"/>
        <v>#DIV/0!</v>
      </c>
      <c r="V131" s="4" t="e">
        <f>U131/F7</f>
        <v>#DIV/0!</v>
      </c>
      <c r="W131" s="13"/>
    </row>
    <row r="132" spans="1:23" ht="12.75">
      <c r="A132" s="44">
        <v>132</v>
      </c>
      <c r="B132" s="42"/>
      <c r="C132" s="37">
        <v>0</v>
      </c>
      <c r="D132" s="38">
        <v>244</v>
      </c>
      <c r="E132" s="38">
        <f aca="true" t="shared" si="72" ref="E132:E147">(C132*D132)/60</f>
        <v>0</v>
      </c>
      <c r="F132" s="45">
        <v>6000</v>
      </c>
      <c r="G132" s="45">
        <v>3800</v>
      </c>
      <c r="H132" s="38">
        <f aca="true" t="shared" si="73" ref="H132:H147">(C132*F132)/1000</f>
        <v>0</v>
      </c>
      <c r="I132" s="38">
        <f t="shared" si="60"/>
        <v>0</v>
      </c>
      <c r="J132" s="38">
        <f aca="true" t="shared" si="74" ref="J132:J147">(C132*G132)/1000</f>
        <v>0</v>
      </c>
      <c r="K132" s="69">
        <f t="shared" si="48"/>
        <v>0</v>
      </c>
      <c r="L132" s="38">
        <f>(D3/E244)*E132</f>
        <v>0</v>
      </c>
      <c r="M132" s="38">
        <v>0</v>
      </c>
      <c r="N132" s="38">
        <f aca="true" t="shared" si="75" ref="N132:N153">C132</f>
        <v>0</v>
      </c>
      <c r="O132" s="38">
        <f aca="true" t="shared" si="76" ref="O132:O147">K132+L132+M132</f>
        <v>0</v>
      </c>
      <c r="P132" s="38" t="e">
        <f t="shared" si="64"/>
        <v>#DIV/0!</v>
      </c>
      <c r="Q132" s="38">
        <f>(D5/O244)*O132</f>
        <v>0</v>
      </c>
      <c r="R132" s="38">
        <f>(D6/O244)*O132</f>
        <v>0</v>
      </c>
      <c r="S132" s="38">
        <f>(D7/O244)*O132</f>
        <v>0</v>
      </c>
      <c r="T132" s="38">
        <f aca="true" t="shared" si="77" ref="T132:T147">O132+Q132+R132+S132</f>
        <v>0</v>
      </c>
      <c r="U132" s="38" t="e">
        <f t="shared" si="66"/>
        <v>#DIV/0!</v>
      </c>
      <c r="V132" s="4" t="e">
        <f>U132/F7</f>
        <v>#DIV/0!</v>
      </c>
      <c r="W132" s="13"/>
    </row>
    <row r="133" spans="1:23" ht="12.75">
      <c r="A133" s="44">
        <v>133</v>
      </c>
      <c r="B133" s="42"/>
      <c r="C133" s="37">
        <v>0</v>
      </c>
      <c r="D133" s="38">
        <v>120</v>
      </c>
      <c r="E133" s="38">
        <f t="shared" si="72"/>
        <v>0</v>
      </c>
      <c r="F133" s="45">
        <v>2430</v>
      </c>
      <c r="G133" s="45">
        <v>1630</v>
      </c>
      <c r="H133" s="38">
        <f t="shared" si="73"/>
        <v>0</v>
      </c>
      <c r="I133" s="38">
        <f t="shared" si="60"/>
        <v>0</v>
      </c>
      <c r="J133" s="38">
        <f t="shared" si="74"/>
        <v>0</v>
      </c>
      <c r="K133" s="69">
        <f t="shared" si="48"/>
        <v>0</v>
      </c>
      <c r="L133" s="38">
        <f>(D3/E244)*E133</f>
        <v>0</v>
      </c>
      <c r="M133" s="38">
        <v>0</v>
      </c>
      <c r="N133" s="38">
        <f t="shared" si="75"/>
        <v>0</v>
      </c>
      <c r="O133" s="38">
        <f t="shared" si="76"/>
        <v>0</v>
      </c>
      <c r="P133" s="38" t="e">
        <f t="shared" si="64"/>
        <v>#DIV/0!</v>
      </c>
      <c r="Q133" s="38">
        <f>(D5/O244)*O133</f>
        <v>0</v>
      </c>
      <c r="R133" s="38">
        <f>(D6/O244)*O133</f>
        <v>0</v>
      </c>
      <c r="S133" s="38">
        <f>(D7/O244)*O133</f>
        <v>0</v>
      </c>
      <c r="T133" s="38">
        <f t="shared" si="77"/>
        <v>0</v>
      </c>
      <c r="U133" s="38" t="e">
        <f t="shared" si="66"/>
        <v>#DIV/0!</v>
      </c>
      <c r="V133" s="4" t="e">
        <f>U133/F7</f>
        <v>#DIV/0!</v>
      </c>
      <c r="W133" s="13"/>
    </row>
    <row r="134" spans="1:23" ht="12.75">
      <c r="A134" s="44">
        <v>134</v>
      </c>
      <c r="B134" s="42"/>
      <c r="C134" s="37">
        <v>0</v>
      </c>
      <c r="D134" s="38">
        <v>550</v>
      </c>
      <c r="E134" s="38">
        <f t="shared" si="72"/>
        <v>0</v>
      </c>
      <c r="F134" s="45">
        <v>3125</v>
      </c>
      <c r="G134" s="45">
        <v>1210</v>
      </c>
      <c r="H134" s="38">
        <f t="shared" si="73"/>
        <v>0</v>
      </c>
      <c r="I134" s="38">
        <f t="shared" si="60"/>
        <v>0</v>
      </c>
      <c r="J134" s="38">
        <f t="shared" si="74"/>
        <v>0</v>
      </c>
      <c r="K134" s="69">
        <f t="shared" si="48"/>
        <v>0</v>
      </c>
      <c r="L134" s="38">
        <f>(D3/E244)*E134</f>
        <v>0</v>
      </c>
      <c r="M134" s="38">
        <v>0</v>
      </c>
      <c r="N134" s="38">
        <f t="shared" si="75"/>
        <v>0</v>
      </c>
      <c r="O134" s="38">
        <f t="shared" si="76"/>
        <v>0</v>
      </c>
      <c r="P134" s="38" t="e">
        <f t="shared" si="64"/>
        <v>#DIV/0!</v>
      </c>
      <c r="Q134" s="38">
        <f>(D5/O244)*O134</f>
        <v>0</v>
      </c>
      <c r="R134" s="38">
        <f>(D6/O244)*O134</f>
        <v>0</v>
      </c>
      <c r="S134" s="38">
        <f>(D7/O244)*O134</f>
        <v>0</v>
      </c>
      <c r="T134" s="38">
        <f t="shared" si="77"/>
        <v>0</v>
      </c>
      <c r="U134" s="38" t="e">
        <f t="shared" si="66"/>
        <v>#DIV/0!</v>
      </c>
      <c r="V134" s="4" t="e">
        <f>U134/F7</f>
        <v>#DIV/0!</v>
      </c>
      <c r="W134" s="13"/>
    </row>
    <row r="135" spans="1:23" ht="12.75">
      <c r="A135" s="44">
        <v>135</v>
      </c>
      <c r="B135" s="42"/>
      <c r="C135" s="37">
        <v>0</v>
      </c>
      <c r="D135" s="38">
        <v>330</v>
      </c>
      <c r="E135" s="38">
        <f t="shared" si="72"/>
        <v>0</v>
      </c>
      <c r="F135" s="45">
        <v>4050</v>
      </c>
      <c r="G135" s="45">
        <v>1650</v>
      </c>
      <c r="H135" s="38">
        <f t="shared" si="73"/>
        <v>0</v>
      </c>
      <c r="I135" s="38">
        <f t="shared" si="60"/>
        <v>0</v>
      </c>
      <c r="J135" s="38">
        <f t="shared" si="74"/>
        <v>0</v>
      </c>
      <c r="K135" s="69">
        <f t="shared" si="48"/>
        <v>0</v>
      </c>
      <c r="L135" s="38">
        <f>(D3/E244)*E135</f>
        <v>0</v>
      </c>
      <c r="M135" s="38">
        <v>0</v>
      </c>
      <c r="N135" s="38">
        <f t="shared" si="75"/>
        <v>0</v>
      </c>
      <c r="O135" s="38">
        <f t="shared" si="76"/>
        <v>0</v>
      </c>
      <c r="P135" s="38" t="e">
        <f t="shared" si="64"/>
        <v>#DIV/0!</v>
      </c>
      <c r="Q135" s="38">
        <f>(D5/O244)*O135</f>
        <v>0</v>
      </c>
      <c r="R135" s="38">
        <f>(D6/O244)*O135</f>
        <v>0</v>
      </c>
      <c r="S135" s="38">
        <f>(D7/O244)*O135</f>
        <v>0</v>
      </c>
      <c r="T135" s="38">
        <f t="shared" si="77"/>
        <v>0</v>
      </c>
      <c r="U135" s="38" t="e">
        <f t="shared" si="66"/>
        <v>#DIV/0!</v>
      </c>
      <c r="V135" s="4" t="e">
        <f>U135/F7</f>
        <v>#DIV/0!</v>
      </c>
      <c r="W135" s="13"/>
    </row>
    <row r="136" spans="1:23" ht="12.75">
      <c r="A136" s="44">
        <v>136</v>
      </c>
      <c r="B136" s="42"/>
      <c r="C136" s="37">
        <v>0</v>
      </c>
      <c r="D136" s="38">
        <v>539</v>
      </c>
      <c r="E136" s="38">
        <f t="shared" si="72"/>
        <v>0</v>
      </c>
      <c r="F136" s="45">
        <v>4525</v>
      </c>
      <c r="G136" s="45">
        <v>2130</v>
      </c>
      <c r="H136" s="38">
        <f t="shared" si="73"/>
        <v>0</v>
      </c>
      <c r="I136" s="38">
        <f t="shared" si="60"/>
        <v>0</v>
      </c>
      <c r="J136" s="38">
        <f t="shared" si="74"/>
        <v>0</v>
      </c>
      <c r="K136" s="69">
        <f t="shared" si="48"/>
        <v>0</v>
      </c>
      <c r="L136" s="38">
        <f>(D3/E244)*E136</f>
        <v>0</v>
      </c>
      <c r="M136" s="38">
        <v>0</v>
      </c>
      <c r="N136" s="38">
        <f t="shared" si="75"/>
        <v>0</v>
      </c>
      <c r="O136" s="38">
        <f t="shared" si="76"/>
        <v>0</v>
      </c>
      <c r="P136" s="38" t="e">
        <f t="shared" si="64"/>
        <v>#DIV/0!</v>
      </c>
      <c r="Q136" s="38">
        <f>(D5/O244)*O136</f>
        <v>0</v>
      </c>
      <c r="R136" s="38">
        <f>(D6/O244)*O136</f>
        <v>0</v>
      </c>
      <c r="S136" s="38">
        <f>(D7/O244)*O136</f>
        <v>0</v>
      </c>
      <c r="T136" s="38">
        <f t="shared" si="77"/>
        <v>0</v>
      </c>
      <c r="U136" s="38" t="e">
        <f t="shared" si="66"/>
        <v>#DIV/0!</v>
      </c>
      <c r="V136" s="4" t="e">
        <f>U136/F7</f>
        <v>#DIV/0!</v>
      </c>
      <c r="W136" s="13"/>
    </row>
    <row r="137" spans="1:23" ht="12.75">
      <c r="A137" s="44">
        <v>137</v>
      </c>
      <c r="B137" s="42"/>
      <c r="C137" s="37">
        <v>0</v>
      </c>
      <c r="D137" s="38">
        <v>62</v>
      </c>
      <c r="E137" s="38">
        <f t="shared" si="72"/>
        <v>0</v>
      </c>
      <c r="F137" s="45">
        <v>1185</v>
      </c>
      <c r="G137" s="45">
        <v>530</v>
      </c>
      <c r="H137" s="38">
        <f t="shared" si="73"/>
        <v>0</v>
      </c>
      <c r="I137" s="38">
        <f t="shared" si="60"/>
        <v>0</v>
      </c>
      <c r="J137" s="38">
        <f t="shared" si="74"/>
        <v>0</v>
      </c>
      <c r="K137" s="69">
        <f t="shared" si="48"/>
        <v>0</v>
      </c>
      <c r="L137" s="38">
        <f>(D3/E244)*E137</f>
        <v>0</v>
      </c>
      <c r="M137" s="38">
        <v>0</v>
      </c>
      <c r="N137" s="38">
        <f t="shared" si="75"/>
        <v>0</v>
      </c>
      <c r="O137" s="38">
        <f t="shared" si="76"/>
        <v>0</v>
      </c>
      <c r="P137" s="38" t="e">
        <f t="shared" si="64"/>
        <v>#DIV/0!</v>
      </c>
      <c r="Q137" s="38">
        <f>(D5/O244)*O137</f>
        <v>0</v>
      </c>
      <c r="R137" s="38">
        <f>(D6/O244)*O137</f>
        <v>0</v>
      </c>
      <c r="S137" s="38">
        <f>(D7/O244)*O137</f>
        <v>0</v>
      </c>
      <c r="T137" s="38">
        <f t="shared" si="77"/>
        <v>0</v>
      </c>
      <c r="U137" s="38" t="e">
        <f t="shared" si="66"/>
        <v>#DIV/0!</v>
      </c>
      <c r="V137" s="4" t="e">
        <f>U137/F7</f>
        <v>#DIV/0!</v>
      </c>
      <c r="W137" s="13"/>
    </row>
    <row r="138" spans="1:23" ht="12.75">
      <c r="A138" s="44">
        <v>138</v>
      </c>
      <c r="B138" s="42"/>
      <c r="C138" s="37">
        <v>0</v>
      </c>
      <c r="D138" s="38">
        <v>207</v>
      </c>
      <c r="E138" s="38">
        <f t="shared" si="72"/>
        <v>0</v>
      </c>
      <c r="F138" s="45">
        <v>5054</v>
      </c>
      <c r="G138" s="45">
        <v>3240</v>
      </c>
      <c r="H138" s="38">
        <f t="shared" si="73"/>
        <v>0</v>
      </c>
      <c r="I138" s="38">
        <f t="shared" si="60"/>
        <v>0</v>
      </c>
      <c r="J138" s="38">
        <f t="shared" si="74"/>
        <v>0</v>
      </c>
      <c r="K138" s="69">
        <f t="shared" si="48"/>
        <v>0</v>
      </c>
      <c r="L138" s="38">
        <f>(D3/E244)*E138</f>
        <v>0</v>
      </c>
      <c r="M138" s="38">
        <v>0</v>
      </c>
      <c r="N138" s="38">
        <f t="shared" si="75"/>
        <v>0</v>
      </c>
      <c r="O138" s="38">
        <f t="shared" si="76"/>
        <v>0</v>
      </c>
      <c r="P138" s="38" t="e">
        <f t="shared" si="64"/>
        <v>#DIV/0!</v>
      </c>
      <c r="Q138" s="38">
        <f>(D5/O244)*O138</f>
        <v>0</v>
      </c>
      <c r="R138" s="38">
        <f>(D6/O244)*O138</f>
        <v>0</v>
      </c>
      <c r="S138" s="38">
        <f>(D7/O244)*O138</f>
        <v>0</v>
      </c>
      <c r="T138" s="38">
        <f t="shared" si="77"/>
        <v>0</v>
      </c>
      <c r="U138" s="38" t="e">
        <f t="shared" si="66"/>
        <v>#DIV/0!</v>
      </c>
      <c r="V138" s="4" t="e">
        <f>U138/F7</f>
        <v>#DIV/0!</v>
      </c>
      <c r="W138" s="13"/>
    </row>
    <row r="139" spans="1:23" ht="12.75">
      <c r="A139" s="44">
        <v>139</v>
      </c>
      <c r="B139" s="42"/>
      <c r="C139" s="37">
        <v>0</v>
      </c>
      <c r="D139" s="38">
        <v>215</v>
      </c>
      <c r="E139" s="38">
        <f t="shared" si="72"/>
        <v>0</v>
      </c>
      <c r="F139" s="45">
        <v>3576</v>
      </c>
      <c r="G139" s="45">
        <v>3000</v>
      </c>
      <c r="H139" s="38">
        <f t="shared" si="73"/>
        <v>0</v>
      </c>
      <c r="I139" s="38">
        <f t="shared" si="60"/>
        <v>0</v>
      </c>
      <c r="J139" s="38">
        <f t="shared" si="74"/>
        <v>0</v>
      </c>
      <c r="K139" s="69">
        <f t="shared" si="48"/>
        <v>0</v>
      </c>
      <c r="L139" s="38">
        <f>(D3/E244)*E139</f>
        <v>0</v>
      </c>
      <c r="M139" s="38">
        <v>0</v>
      </c>
      <c r="N139" s="38">
        <f t="shared" si="75"/>
        <v>0</v>
      </c>
      <c r="O139" s="38">
        <f t="shared" si="76"/>
        <v>0</v>
      </c>
      <c r="P139" s="38" t="e">
        <f t="shared" si="64"/>
        <v>#DIV/0!</v>
      </c>
      <c r="Q139" s="38">
        <f>(D5/O244)*O139</f>
        <v>0</v>
      </c>
      <c r="R139" s="38">
        <f>(D6/O244)*O139</f>
        <v>0</v>
      </c>
      <c r="S139" s="38">
        <f>(D7/O244)*O139</f>
        <v>0</v>
      </c>
      <c r="T139" s="38">
        <f t="shared" si="77"/>
        <v>0</v>
      </c>
      <c r="U139" s="38" t="e">
        <f t="shared" si="66"/>
        <v>#DIV/0!</v>
      </c>
      <c r="V139" s="4" t="e">
        <f>U139/F7</f>
        <v>#DIV/0!</v>
      </c>
      <c r="W139" s="13"/>
    </row>
    <row r="140" spans="1:23" ht="12.75">
      <c r="A140" s="44">
        <v>140</v>
      </c>
      <c r="B140" s="42"/>
      <c r="C140" s="37">
        <v>0</v>
      </c>
      <c r="D140" s="38">
        <v>190</v>
      </c>
      <c r="E140" s="38">
        <f t="shared" si="72"/>
        <v>0</v>
      </c>
      <c r="F140" s="45">
        <v>3245</v>
      </c>
      <c r="G140" s="45">
        <v>1410</v>
      </c>
      <c r="H140" s="38">
        <f t="shared" si="73"/>
        <v>0</v>
      </c>
      <c r="I140" s="38">
        <f t="shared" si="60"/>
        <v>0</v>
      </c>
      <c r="J140" s="38">
        <f t="shared" si="74"/>
        <v>0</v>
      </c>
      <c r="K140" s="69">
        <f aca="true" t="shared" si="78" ref="K140:K203">H140*300000</f>
        <v>0</v>
      </c>
      <c r="L140" s="38">
        <f>(D3/E244)*E140</f>
        <v>0</v>
      </c>
      <c r="M140" s="38">
        <v>0</v>
      </c>
      <c r="N140" s="38">
        <f t="shared" si="75"/>
        <v>0</v>
      </c>
      <c r="O140" s="38">
        <f t="shared" si="76"/>
        <v>0</v>
      </c>
      <c r="P140" s="38" t="e">
        <f t="shared" si="64"/>
        <v>#DIV/0!</v>
      </c>
      <c r="Q140" s="38">
        <f>(D5/O244)*O140</f>
        <v>0</v>
      </c>
      <c r="R140" s="38">
        <f>(D6/O244)*O140</f>
        <v>0</v>
      </c>
      <c r="S140" s="38">
        <f>(D7/O244)*O140</f>
        <v>0</v>
      </c>
      <c r="T140" s="38">
        <f t="shared" si="77"/>
        <v>0</v>
      </c>
      <c r="U140" s="38" t="e">
        <f t="shared" si="66"/>
        <v>#DIV/0!</v>
      </c>
      <c r="V140" s="4" t="e">
        <f>U140/F7</f>
        <v>#DIV/0!</v>
      </c>
      <c r="W140" s="13"/>
    </row>
    <row r="141" spans="1:23" ht="12.75">
      <c r="A141" s="44">
        <v>141</v>
      </c>
      <c r="B141" s="42"/>
      <c r="C141" s="37">
        <v>0</v>
      </c>
      <c r="D141" s="38">
        <v>102</v>
      </c>
      <c r="E141" s="38">
        <f t="shared" si="72"/>
        <v>0</v>
      </c>
      <c r="F141" s="45">
        <v>1450</v>
      </c>
      <c r="G141" s="45">
        <v>720</v>
      </c>
      <c r="H141" s="38">
        <f t="shared" si="73"/>
        <v>0</v>
      </c>
      <c r="I141" s="38">
        <f t="shared" si="60"/>
        <v>0</v>
      </c>
      <c r="J141" s="38">
        <f t="shared" si="74"/>
        <v>0</v>
      </c>
      <c r="K141" s="69">
        <f t="shared" si="78"/>
        <v>0</v>
      </c>
      <c r="L141" s="38">
        <f>(D3/E244)*E141</f>
        <v>0</v>
      </c>
      <c r="M141" s="38">
        <v>0</v>
      </c>
      <c r="N141" s="38">
        <f t="shared" si="75"/>
        <v>0</v>
      </c>
      <c r="O141" s="38">
        <f t="shared" si="76"/>
        <v>0</v>
      </c>
      <c r="P141" s="38" t="e">
        <f t="shared" si="64"/>
        <v>#DIV/0!</v>
      </c>
      <c r="Q141" s="38">
        <f>(D5/O244)*O141</f>
        <v>0</v>
      </c>
      <c r="R141" s="38">
        <f>(D6/O244)*O141</f>
        <v>0</v>
      </c>
      <c r="S141" s="38">
        <f>(D7/O244)*O141</f>
        <v>0</v>
      </c>
      <c r="T141" s="38">
        <f t="shared" si="77"/>
        <v>0</v>
      </c>
      <c r="U141" s="38" t="e">
        <f t="shared" si="66"/>
        <v>#DIV/0!</v>
      </c>
      <c r="V141" s="4" t="e">
        <f>U141/F7</f>
        <v>#DIV/0!</v>
      </c>
      <c r="W141" s="13"/>
    </row>
    <row r="142" spans="1:23" ht="12.75">
      <c r="A142" s="44">
        <v>142</v>
      </c>
      <c r="B142" s="42"/>
      <c r="C142" s="37">
        <v>0</v>
      </c>
      <c r="D142" s="38">
        <v>189</v>
      </c>
      <c r="E142" s="38">
        <f t="shared" si="72"/>
        <v>0</v>
      </c>
      <c r="F142" s="45">
        <v>1072</v>
      </c>
      <c r="G142" s="45">
        <v>1007</v>
      </c>
      <c r="H142" s="38">
        <f t="shared" si="73"/>
        <v>0</v>
      </c>
      <c r="I142" s="38">
        <f t="shared" si="60"/>
        <v>0</v>
      </c>
      <c r="J142" s="38">
        <f t="shared" si="74"/>
        <v>0</v>
      </c>
      <c r="K142" s="69">
        <f t="shared" si="78"/>
        <v>0</v>
      </c>
      <c r="L142" s="38">
        <f>(D3/E244)*E142</f>
        <v>0</v>
      </c>
      <c r="M142" s="38">
        <v>0</v>
      </c>
      <c r="N142" s="38">
        <f t="shared" si="75"/>
        <v>0</v>
      </c>
      <c r="O142" s="38">
        <f t="shared" si="76"/>
        <v>0</v>
      </c>
      <c r="P142" s="38" t="e">
        <f t="shared" si="64"/>
        <v>#DIV/0!</v>
      </c>
      <c r="Q142" s="38">
        <f>(D5/O244)*O142</f>
        <v>0</v>
      </c>
      <c r="R142" s="38">
        <f>(D6/O244)*O142</f>
        <v>0</v>
      </c>
      <c r="S142" s="38">
        <f>(D7/O244)*O142</f>
        <v>0</v>
      </c>
      <c r="T142" s="38">
        <f t="shared" si="77"/>
        <v>0</v>
      </c>
      <c r="U142" s="38" t="e">
        <f t="shared" si="66"/>
        <v>#DIV/0!</v>
      </c>
      <c r="V142" s="4" t="e">
        <f>U142/F7</f>
        <v>#DIV/0!</v>
      </c>
      <c r="W142" s="13"/>
    </row>
    <row r="143" spans="1:23" ht="12.75">
      <c r="A143" s="44">
        <v>143</v>
      </c>
      <c r="B143" s="42"/>
      <c r="C143" s="37">
        <v>0</v>
      </c>
      <c r="D143" s="38">
        <v>160</v>
      </c>
      <c r="E143" s="38">
        <f t="shared" si="72"/>
        <v>0</v>
      </c>
      <c r="F143" s="45">
        <v>1950</v>
      </c>
      <c r="G143" s="45">
        <v>1056</v>
      </c>
      <c r="H143" s="38">
        <f t="shared" si="73"/>
        <v>0</v>
      </c>
      <c r="I143" s="38">
        <f t="shared" si="60"/>
        <v>0</v>
      </c>
      <c r="J143" s="38">
        <f t="shared" si="74"/>
        <v>0</v>
      </c>
      <c r="K143" s="69">
        <f t="shared" si="78"/>
        <v>0</v>
      </c>
      <c r="L143" s="38">
        <f>(D3/E244)*E143</f>
        <v>0</v>
      </c>
      <c r="M143" s="38">
        <v>0</v>
      </c>
      <c r="N143" s="38">
        <f t="shared" si="75"/>
        <v>0</v>
      </c>
      <c r="O143" s="38">
        <f t="shared" si="76"/>
        <v>0</v>
      </c>
      <c r="P143" s="38" t="e">
        <f t="shared" si="64"/>
        <v>#DIV/0!</v>
      </c>
      <c r="Q143" s="38">
        <f>(D5/O244)*O143</f>
        <v>0</v>
      </c>
      <c r="R143" s="38">
        <f>(D6/O244)*O143</f>
        <v>0</v>
      </c>
      <c r="S143" s="38">
        <f>(D7/O244)*O143</f>
        <v>0</v>
      </c>
      <c r="T143" s="38">
        <f t="shared" si="77"/>
        <v>0</v>
      </c>
      <c r="U143" s="38" t="e">
        <f t="shared" si="66"/>
        <v>#DIV/0!</v>
      </c>
      <c r="V143" s="4" t="e">
        <f>U143/F7</f>
        <v>#DIV/0!</v>
      </c>
      <c r="W143" s="13"/>
    </row>
    <row r="144" spans="1:23" ht="12.75">
      <c r="A144" s="44">
        <v>144</v>
      </c>
      <c r="B144" s="42"/>
      <c r="C144" s="37">
        <v>0</v>
      </c>
      <c r="D144" s="38">
        <v>49</v>
      </c>
      <c r="E144" s="38">
        <f t="shared" si="72"/>
        <v>0</v>
      </c>
      <c r="F144" s="45">
        <v>971</v>
      </c>
      <c r="G144" s="45">
        <v>720</v>
      </c>
      <c r="H144" s="38">
        <f t="shared" si="73"/>
        <v>0</v>
      </c>
      <c r="I144" s="38">
        <f t="shared" si="60"/>
        <v>0</v>
      </c>
      <c r="J144" s="38">
        <f t="shared" si="74"/>
        <v>0</v>
      </c>
      <c r="K144" s="69">
        <f t="shared" si="78"/>
        <v>0</v>
      </c>
      <c r="L144" s="38">
        <f>(D3/E244)*E144</f>
        <v>0</v>
      </c>
      <c r="M144" s="38">
        <v>0</v>
      </c>
      <c r="N144" s="38">
        <f t="shared" si="75"/>
        <v>0</v>
      </c>
      <c r="O144" s="38">
        <f t="shared" si="76"/>
        <v>0</v>
      </c>
      <c r="P144" s="38" t="e">
        <f t="shared" si="64"/>
        <v>#DIV/0!</v>
      </c>
      <c r="Q144" s="38">
        <f>(D5/O244)*O144</f>
        <v>0</v>
      </c>
      <c r="R144" s="38">
        <f>(D6/O244)*O144</f>
        <v>0</v>
      </c>
      <c r="S144" s="38">
        <f>(D7/O244)*O144</f>
        <v>0</v>
      </c>
      <c r="T144" s="38">
        <f t="shared" si="77"/>
        <v>0</v>
      </c>
      <c r="U144" s="38" t="e">
        <f t="shared" si="66"/>
        <v>#DIV/0!</v>
      </c>
      <c r="V144" s="4" t="e">
        <f>U144/F7</f>
        <v>#DIV/0!</v>
      </c>
      <c r="W144" s="13"/>
    </row>
    <row r="145" spans="1:23" ht="12.75">
      <c r="A145" s="44">
        <v>145</v>
      </c>
      <c r="B145" s="42"/>
      <c r="C145" s="37">
        <v>0</v>
      </c>
      <c r="D145" s="38">
        <v>45</v>
      </c>
      <c r="E145" s="38">
        <f t="shared" si="72"/>
        <v>0</v>
      </c>
      <c r="F145" s="45">
        <v>630</v>
      </c>
      <c r="G145" s="45">
        <v>400</v>
      </c>
      <c r="H145" s="38">
        <f t="shared" si="73"/>
        <v>0</v>
      </c>
      <c r="I145" s="38">
        <f t="shared" si="60"/>
        <v>0</v>
      </c>
      <c r="J145" s="38">
        <f t="shared" si="74"/>
        <v>0</v>
      </c>
      <c r="K145" s="69">
        <f t="shared" si="78"/>
        <v>0</v>
      </c>
      <c r="L145" s="38">
        <f>(D3/E244)*E145</f>
        <v>0</v>
      </c>
      <c r="M145" s="38">
        <v>0</v>
      </c>
      <c r="N145" s="38">
        <f t="shared" si="75"/>
        <v>0</v>
      </c>
      <c r="O145" s="38">
        <f t="shared" si="76"/>
        <v>0</v>
      </c>
      <c r="P145" s="38" t="e">
        <f t="shared" si="64"/>
        <v>#DIV/0!</v>
      </c>
      <c r="Q145" s="38">
        <f>(D5/O244)*O145</f>
        <v>0</v>
      </c>
      <c r="R145" s="38">
        <f>(D6/O244)*O145</f>
        <v>0</v>
      </c>
      <c r="S145" s="38">
        <f>(D7/O244)*O145</f>
        <v>0</v>
      </c>
      <c r="T145" s="38">
        <f t="shared" si="77"/>
        <v>0</v>
      </c>
      <c r="U145" s="38" t="e">
        <f t="shared" si="66"/>
        <v>#DIV/0!</v>
      </c>
      <c r="V145" s="4" t="e">
        <f>U145/F7</f>
        <v>#DIV/0!</v>
      </c>
      <c r="W145" s="13"/>
    </row>
    <row r="146" spans="1:23" ht="12.75">
      <c r="A146" s="44">
        <v>146</v>
      </c>
      <c r="B146" s="42"/>
      <c r="C146" s="37">
        <v>0</v>
      </c>
      <c r="D146" s="38">
        <v>70</v>
      </c>
      <c r="E146" s="38">
        <f t="shared" si="72"/>
        <v>0</v>
      </c>
      <c r="F146" s="45">
        <v>620</v>
      </c>
      <c r="G146" s="45">
        <v>320</v>
      </c>
      <c r="H146" s="38">
        <f t="shared" si="73"/>
        <v>0</v>
      </c>
      <c r="I146" s="38">
        <f t="shared" si="60"/>
        <v>0</v>
      </c>
      <c r="J146" s="38">
        <f t="shared" si="74"/>
        <v>0</v>
      </c>
      <c r="K146" s="69">
        <f t="shared" si="78"/>
        <v>0</v>
      </c>
      <c r="L146" s="38">
        <f>(D3/E244)*E146</f>
        <v>0</v>
      </c>
      <c r="M146" s="38">
        <v>0</v>
      </c>
      <c r="N146" s="38">
        <f t="shared" si="75"/>
        <v>0</v>
      </c>
      <c r="O146" s="38">
        <f t="shared" si="76"/>
        <v>0</v>
      </c>
      <c r="P146" s="38" t="e">
        <f t="shared" si="64"/>
        <v>#DIV/0!</v>
      </c>
      <c r="Q146" s="38">
        <f>(D5/O244)*O146</f>
        <v>0</v>
      </c>
      <c r="R146" s="38">
        <f>(D6/O244)*O146</f>
        <v>0</v>
      </c>
      <c r="S146" s="38">
        <f>(D7/O244)*O146</f>
        <v>0</v>
      </c>
      <c r="T146" s="38">
        <f t="shared" si="77"/>
        <v>0</v>
      </c>
      <c r="U146" s="38" t="e">
        <f t="shared" si="66"/>
        <v>#DIV/0!</v>
      </c>
      <c r="V146" s="4" t="e">
        <f>U146/F7</f>
        <v>#DIV/0!</v>
      </c>
      <c r="W146" s="13"/>
    </row>
    <row r="147" spans="1:23" ht="12.75">
      <c r="A147" s="44">
        <v>147</v>
      </c>
      <c r="B147" s="42"/>
      <c r="C147" s="37">
        <v>0</v>
      </c>
      <c r="D147" s="38">
        <v>105</v>
      </c>
      <c r="E147" s="38">
        <f t="shared" si="72"/>
        <v>0</v>
      </c>
      <c r="F147" s="45">
        <v>1000</v>
      </c>
      <c r="G147" s="45">
        <v>550</v>
      </c>
      <c r="H147" s="38">
        <f t="shared" si="73"/>
        <v>0</v>
      </c>
      <c r="I147" s="38">
        <f t="shared" si="60"/>
        <v>0</v>
      </c>
      <c r="J147" s="38">
        <f t="shared" si="74"/>
        <v>0</v>
      </c>
      <c r="K147" s="69">
        <f t="shared" si="78"/>
        <v>0</v>
      </c>
      <c r="L147" s="38">
        <f>(D3/E244)*E147</f>
        <v>0</v>
      </c>
      <c r="M147" s="38">
        <v>0</v>
      </c>
      <c r="N147" s="38">
        <f t="shared" si="75"/>
        <v>0</v>
      </c>
      <c r="O147" s="38">
        <f t="shared" si="76"/>
        <v>0</v>
      </c>
      <c r="P147" s="38" t="e">
        <f t="shared" si="64"/>
        <v>#DIV/0!</v>
      </c>
      <c r="Q147" s="38">
        <f>(D5/O244)*O147</f>
        <v>0</v>
      </c>
      <c r="R147" s="38">
        <f>(D6/O244)*O147</f>
        <v>0</v>
      </c>
      <c r="S147" s="38">
        <f>(D7/O244)*O147</f>
        <v>0</v>
      </c>
      <c r="T147" s="38">
        <f t="shared" si="77"/>
        <v>0</v>
      </c>
      <c r="U147" s="38" t="e">
        <f t="shared" si="66"/>
        <v>#DIV/0!</v>
      </c>
      <c r="V147" s="4" t="e">
        <f>U147/F7</f>
        <v>#DIV/0!</v>
      </c>
      <c r="W147" s="13"/>
    </row>
    <row r="148" spans="1:23" ht="12.75">
      <c r="A148" s="44">
        <v>148</v>
      </c>
      <c r="B148" s="42"/>
      <c r="C148" s="37">
        <v>0</v>
      </c>
      <c r="D148" s="38">
        <v>600</v>
      </c>
      <c r="E148" s="38">
        <f aca="true" t="shared" si="79" ref="E148:E163">(C148*D148)/60</f>
        <v>0</v>
      </c>
      <c r="F148" s="45">
        <v>5000</v>
      </c>
      <c r="G148" s="45">
        <v>2250</v>
      </c>
      <c r="H148" s="38">
        <f aca="true" t="shared" si="80" ref="H148:H153">(C148*F148)/1000</f>
        <v>0</v>
      </c>
      <c r="I148" s="38">
        <f t="shared" si="60"/>
        <v>0</v>
      </c>
      <c r="J148" s="38">
        <f aca="true" t="shared" si="81" ref="J148:J163">(C148*G148)/1000</f>
        <v>0</v>
      </c>
      <c r="K148" s="69">
        <f t="shared" si="78"/>
        <v>0</v>
      </c>
      <c r="L148" s="38">
        <f>(D3/E244)*E148</f>
        <v>0</v>
      </c>
      <c r="M148" s="38">
        <v>0</v>
      </c>
      <c r="N148" s="38">
        <f t="shared" si="75"/>
        <v>0</v>
      </c>
      <c r="O148" s="38">
        <f aca="true" t="shared" si="82" ref="O148:O153">K148+L148+M148</f>
        <v>0</v>
      </c>
      <c r="P148" s="38" t="e">
        <f t="shared" si="64"/>
        <v>#DIV/0!</v>
      </c>
      <c r="Q148" s="38">
        <f>(D5/O244)*O148</f>
        <v>0</v>
      </c>
      <c r="R148" s="38">
        <f>(D6/O244)*O148</f>
        <v>0</v>
      </c>
      <c r="S148" s="38">
        <f>(D7/O244)*O148</f>
        <v>0</v>
      </c>
      <c r="T148" s="38">
        <f aca="true" t="shared" si="83" ref="T148:T153">O148+Q148+R148+S148</f>
        <v>0</v>
      </c>
      <c r="U148" s="38" t="e">
        <f t="shared" si="66"/>
        <v>#DIV/0!</v>
      </c>
      <c r="V148" s="4" t="e">
        <f>U148/F7</f>
        <v>#DIV/0!</v>
      </c>
      <c r="W148" s="13"/>
    </row>
    <row r="149" spans="1:23" ht="12.75">
      <c r="A149" s="44">
        <v>149</v>
      </c>
      <c r="B149" s="42" t="s">
        <v>43</v>
      </c>
      <c r="C149" s="37">
        <v>0</v>
      </c>
      <c r="D149" s="38">
        <v>400</v>
      </c>
      <c r="E149" s="38">
        <f t="shared" si="79"/>
        <v>0</v>
      </c>
      <c r="F149" s="45">
        <v>9368</v>
      </c>
      <c r="G149" s="45">
        <v>6350</v>
      </c>
      <c r="H149" s="38">
        <f t="shared" si="80"/>
        <v>0</v>
      </c>
      <c r="I149" s="38">
        <f aca="true" t="shared" si="84" ref="I149:I156">(C149*G149)/1000</f>
        <v>0</v>
      </c>
      <c r="J149" s="38">
        <f t="shared" si="81"/>
        <v>0</v>
      </c>
      <c r="K149" s="69">
        <f t="shared" si="78"/>
        <v>0</v>
      </c>
      <c r="L149" s="38">
        <f>(D3/E244)*E149</f>
        <v>0</v>
      </c>
      <c r="M149" s="38">
        <v>0</v>
      </c>
      <c r="N149" s="38">
        <f t="shared" si="75"/>
        <v>0</v>
      </c>
      <c r="O149" s="38">
        <f t="shared" si="82"/>
        <v>0</v>
      </c>
      <c r="P149" s="38" t="e">
        <f t="shared" si="64"/>
        <v>#DIV/0!</v>
      </c>
      <c r="Q149" s="38">
        <f>(D5/O244)*O149</f>
        <v>0</v>
      </c>
      <c r="R149" s="38">
        <f>(D6/O244)*O149</f>
        <v>0</v>
      </c>
      <c r="S149" s="38">
        <f>(D7/O244)*O149</f>
        <v>0</v>
      </c>
      <c r="T149" s="38">
        <f t="shared" si="83"/>
        <v>0</v>
      </c>
      <c r="U149" s="38" t="e">
        <f t="shared" si="66"/>
        <v>#DIV/0!</v>
      </c>
      <c r="V149" s="4" t="e">
        <f>U149/F7</f>
        <v>#DIV/0!</v>
      </c>
      <c r="W149" s="13"/>
    </row>
    <row r="150" spans="1:23" ht="12.75">
      <c r="A150" s="44">
        <v>150</v>
      </c>
      <c r="B150" s="42"/>
      <c r="C150" s="37">
        <v>0</v>
      </c>
      <c r="D150" s="38">
        <v>236</v>
      </c>
      <c r="E150" s="38">
        <f t="shared" si="79"/>
        <v>0</v>
      </c>
      <c r="F150" s="45"/>
      <c r="G150" s="45"/>
      <c r="H150" s="38">
        <f t="shared" si="80"/>
        <v>0</v>
      </c>
      <c r="I150" s="38">
        <f t="shared" si="84"/>
        <v>0</v>
      </c>
      <c r="J150" s="38">
        <f t="shared" si="81"/>
        <v>0</v>
      </c>
      <c r="K150" s="69">
        <f t="shared" si="78"/>
        <v>0</v>
      </c>
      <c r="L150" s="38">
        <f>(D3/E244)*E150</f>
        <v>0</v>
      </c>
      <c r="M150" s="38">
        <v>0</v>
      </c>
      <c r="N150" s="38">
        <f t="shared" si="75"/>
        <v>0</v>
      </c>
      <c r="O150" s="38">
        <f t="shared" si="82"/>
        <v>0</v>
      </c>
      <c r="P150" s="38" t="e">
        <f t="shared" si="64"/>
        <v>#DIV/0!</v>
      </c>
      <c r="Q150" s="38">
        <f>(D5/O244)*O150</f>
        <v>0</v>
      </c>
      <c r="R150" s="38">
        <f>(D6/O244)*O150</f>
        <v>0</v>
      </c>
      <c r="S150" s="38">
        <f>(D7/O244)*O150</f>
        <v>0</v>
      </c>
      <c r="T150" s="38">
        <f t="shared" si="83"/>
        <v>0</v>
      </c>
      <c r="U150" s="38" t="e">
        <f t="shared" si="66"/>
        <v>#DIV/0!</v>
      </c>
      <c r="V150" s="4" t="e">
        <f>U150/F7</f>
        <v>#DIV/0!</v>
      </c>
      <c r="W150" s="13"/>
    </row>
    <row r="151" spans="1:23" ht="12.75">
      <c r="A151" s="44">
        <v>151</v>
      </c>
      <c r="B151" s="42"/>
      <c r="C151" s="37">
        <v>0</v>
      </c>
      <c r="D151" s="38">
        <v>200</v>
      </c>
      <c r="E151" s="38">
        <f t="shared" si="79"/>
        <v>0</v>
      </c>
      <c r="F151" s="45">
        <v>1265</v>
      </c>
      <c r="G151" s="45">
        <v>880</v>
      </c>
      <c r="H151" s="38">
        <f t="shared" si="80"/>
        <v>0</v>
      </c>
      <c r="I151" s="38">
        <f t="shared" si="84"/>
        <v>0</v>
      </c>
      <c r="J151" s="38">
        <f t="shared" si="81"/>
        <v>0</v>
      </c>
      <c r="K151" s="69">
        <f t="shared" si="78"/>
        <v>0</v>
      </c>
      <c r="L151" s="38">
        <f>(D3/E244)*E151</f>
        <v>0</v>
      </c>
      <c r="M151" s="38">
        <v>0</v>
      </c>
      <c r="N151" s="38">
        <f t="shared" si="75"/>
        <v>0</v>
      </c>
      <c r="O151" s="38">
        <f t="shared" si="82"/>
        <v>0</v>
      </c>
      <c r="P151" s="38" t="e">
        <f t="shared" si="64"/>
        <v>#DIV/0!</v>
      </c>
      <c r="Q151" s="38">
        <f>(D5/O244)*O151</f>
        <v>0</v>
      </c>
      <c r="R151" s="38">
        <f>(D6/O244)*O151</f>
        <v>0</v>
      </c>
      <c r="S151" s="38">
        <f>(D7/O244)*O151</f>
        <v>0</v>
      </c>
      <c r="T151" s="38">
        <f t="shared" si="83"/>
        <v>0</v>
      </c>
      <c r="U151" s="38" t="e">
        <f t="shared" si="66"/>
        <v>#DIV/0!</v>
      </c>
      <c r="V151" s="4" t="e">
        <f>U151/F7</f>
        <v>#DIV/0!</v>
      </c>
      <c r="W151" s="13"/>
    </row>
    <row r="152" spans="1:23" ht="12.75">
      <c r="A152" s="44">
        <v>152</v>
      </c>
      <c r="B152" s="42"/>
      <c r="C152" s="37">
        <v>0</v>
      </c>
      <c r="D152" s="38">
        <v>80</v>
      </c>
      <c r="E152" s="38">
        <f t="shared" si="79"/>
        <v>0</v>
      </c>
      <c r="F152" s="45">
        <v>300</v>
      </c>
      <c r="G152" s="45">
        <v>150</v>
      </c>
      <c r="H152" s="38">
        <f t="shared" si="80"/>
        <v>0</v>
      </c>
      <c r="I152" s="38">
        <f t="shared" si="84"/>
        <v>0</v>
      </c>
      <c r="J152" s="38">
        <f t="shared" si="81"/>
        <v>0</v>
      </c>
      <c r="K152" s="69">
        <f t="shared" si="78"/>
        <v>0</v>
      </c>
      <c r="L152" s="38">
        <f>(D3/E244)*E152</f>
        <v>0</v>
      </c>
      <c r="M152" s="38">
        <v>0</v>
      </c>
      <c r="N152" s="38">
        <f t="shared" si="75"/>
        <v>0</v>
      </c>
      <c r="O152" s="38">
        <f t="shared" si="82"/>
        <v>0</v>
      </c>
      <c r="P152" s="38" t="e">
        <f t="shared" si="64"/>
        <v>#DIV/0!</v>
      </c>
      <c r="Q152" s="38">
        <f>(D5/O244)*O152</f>
        <v>0</v>
      </c>
      <c r="R152" s="38">
        <f>(D6/O244)*O152</f>
        <v>0</v>
      </c>
      <c r="S152" s="38">
        <f>(D7/O244)*O152</f>
        <v>0</v>
      </c>
      <c r="T152" s="38">
        <f t="shared" si="83"/>
        <v>0</v>
      </c>
      <c r="U152" s="38" t="e">
        <f t="shared" si="66"/>
        <v>#DIV/0!</v>
      </c>
      <c r="V152" s="4" t="e">
        <f>U152/F7</f>
        <v>#DIV/0!</v>
      </c>
      <c r="W152" s="13"/>
    </row>
    <row r="153" spans="1:23" ht="12.75">
      <c r="A153" s="44">
        <v>153</v>
      </c>
      <c r="B153" s="42"/>
      <c r="C153" s="37">
        <v>0</v>
      </c>
      <c r="D153" s="38">
        <v>300</v>
      </c>
      <c r="E153" s="38">
        <f t="shared" si="79"/>
        <v>0</v>
      </c>
      <c r="F153" s="45">
        <v>12735</v>
      </c>
      <c r="G153" s="45">
        <v>5017</v>
      </c>
      <c r="H153" s="38">
        <f t="shared" si="80"/>
        <v>0</v>
      </c>
      <c r="I153" s="38">
        <f t="shared" si="84"/>
        <v>0</v>
      </c>
      <c r="J153" s="38">
        <f t="shared" si="81"/>
        <v>0</v>
      </c>
      <c r="K153" s="69">
        <f t="shared" si="78"/>
        <v>0</v>
      </c>
      <c r="L153" s="38">
        <f>(D3/E244)*E153</f>
        <v>0</v>
      </c>
      <c r="M153" s="38">
        <v>0</v>
      </c>
      <c r="N153" s="38">
        <f t="shared" si="75"/>
        <v>0</v>
      </c>
      <c r="O153" s="38">
        <f t="shared" si="82"/>
        <v>0</v>
      </c>
      <c r="P153" s="38" t="e">
        <f t="shared" si="64"/>
        <v>#DIV/0!</v>
      </c>
      <c r="Q153" s="38">
        <f>(D5/O244)*O153</f>
        <v>0</v>
      </c>
      <c r="R153" s="38">
        <f>(D6/O244)*O153</f>
        <v>0</v>
      </c>
      <c r="S153" s="38">
        <f>(D7/O244)*O153</f>
        <v>0</v>
      </c>
      <c r="T153" s="38">
        <f t="shared" si="83"/>
        <v>0</v>
      </c>
      <c r="U153" s="38" t="e">
        <f t="shared" si="66"/>
        <v>#DIV/0!</v>
      </c>
      <c r="V153" s="4" t="e">
        <f>U153/F7</f>
        <v>#DIV/0!</v>
      </c>
      <c r="W153" s="13"/>
    </row>
    <row r="154" spans="1:23" ht="16.5">
      <c r="A154" s="46" t="s">
        <v>44</v>
      </c>
      <c r="B154" s="47"/>
      <c r="C154" s="37"/>
      <c r="D154" s="38"/>
      <c r="E154" s="38"/>
      <c r="F154" s="38"/>
      <c r="G154" s="38"/>
      <c r="H154" s="38"/>
      <c r="I154" s="38"/>
      <c r="J154" s="38"/>
      <c r="K154" s="69">
        <f t="shared" si="78"/>
        <v>0</v>
      </c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4"/>
      <c r="W154" s="14"/>
    </row>
    <row r="155" spans="1:22" ht="12.75">
      <c r="A155" s="35">
        <v>9101</v>
      </c>
      <c r="B155" s="47" t="s">
        <v>42</v>
      </c>
      <c r="C155" s="37">
        <v>376</v>
      </c>
      <c r="D155" s="38">
        <v>240</v>
      </c>
      <c r="E155" s="38">
        <f t="shared" si="79"/>
        <v>1504</v>
      </c>
      <c r="F155" s="38">
        <v>7320</v>
      </c>
      <c r="G155" s="38">
        <v>2500</v>
      </c>
      <c r="H155" s="38">
        <f aca="true" t="shared" si="85" ref="H155:H168">(C155*F155)/1000</f>
        <v>2752.32</v>
      </c>
      <c r="I155" s="38">
        <f t="shared" si="84"/>
        <v>940</v>
      </c>
      <c r="J155" s="38">
        <f t="shared" si="81"/>
        <v>940</v>
      </c>
      <c r="K155" s="69">
        <f t="shared" si="78"/>
        <v>825696000</v>
      </c>
      <c r="L155" s="38">
        <f>(D3/E244)*E155</f>
        <v>149502419.01437533</v>
      </c>
      <c r="M155" s="38">
        <f>(D4/I244)*I155</f>
        <v>60650625.51303461</v>
      </c>
      <c r="N155" s="38">
        <f aca="true" t="shared" si="86" ref="N155:N169">C155</f>
        <v>376</v>
      </c>
      <c r="O155" s="38">
        <f aca="true" t="shared" si="87" ref="O155:O168">K155+L155+M155</f>
        <v>1035849044.5274099</v>
      </c>
      <c r="P155" s="38">
        <f aca="true" t="shared" si="88" ref="P155:P168">O155/N155</f>
        <v>2754917.671615452</v>
      </c>
      <c r="Q155" s="38">
        <f>(D5/O244)*O155</f>
        <v>210875906.30870214</v>
      </c>
      <c r="R155" s="38">
        <f>(D6/O244)*O155</f>
        <v>112292542.20255281</v>
      </c>
      <c r="S155" s="38">
        <f>(D7/O244)*O155</f>
        <v>27887522.577677988</v>
      </c>
      <c r="T155" s="38">
        <f aca="true" t="shared" si="89" ref="T155:T168">O155+Q155+R155+S155</f>
        <v>1386905015.6163428</v>
      </c>
      <c r="U155" s="38">
        <f aca="true" t="shared" si="90" ref="U155:U168">T155/N155</f>
        <v>3688577.169192401</v>
      </c>
      <c r="V155" s="4">
        <f>U155/F7</f>
        <v>5.949318014826454</v>
      </c>
    </row>
    <row r="156" spans="1:22" ht="12.75">
      <c r="A156" s="35">
        <v>9102</v>
      </c>
      <c r="B156" s="47"/>
      <c r="C156" s="37">
        <v>202</v>
      </c>
      <c r="D156" s="38">
        <v>6120</v>
      </c>
      <c r="E156" s="38">
        <f t="shared" si="79"/>
        <v>20604</v>
      </c>
      <c r="F156" s="38">
        <v>28280</v>
      </c>
      <c r="G156" s="38">
        <v>15830</v>
      </c>
      <c r="H156" s="38">
        <f t="shared" si="85"/>
        <v>5712.56</v>
      </c>
      <c r="I156" s="38">
        <f t="shared" si="84"/>
        <v>3197.66</v>
      </c>
      <c r="J156" s="38">
        <f t="shared" si="81"/>
        <v>3197.66</v>
      </c>
      <c r="K156" s="69">
        <f t="shared" si="78"/>
        <v>1713768000.0000002</v>
      </c>
      <c r="L156" s="38">
        <f>(D3/E244)*E156</f>
        <v>2048103617.9336367</v>
      </c>
      <c r="M156" s="38">
        <f>(D4/I244)*I156</f>
        <v>206319233.168096</v>
      </c>
      <c r="N156" s="38">
        <f t="shared" si="86"/>
        <v>202</v>
      </c>
      <c r="O156" s="38">
        <f t="shared" si="87"/>
        <v>3968190851.1017327</v>
      </c>
      <c r="P156" s="38">
        <f t="shared" si="88"/>
        <v>19644509.163869966</v>
      </c>
      <c r="Q156" s="38">
        <f>(D5/O244)*O156</f>
        <v>807835704.008158</v>
      </c>
      <c r="R156" s="38">
        <f>(D6/O244)*O156</f>
        <v>430176810.96421015</v>
      </c>
      <c r="S156" s="38">
        <f>(D7/O244)*O156</f>
        <v>106833145.7535138</v>
      </c>
      <c r="T156" s="38">
        <f t="shared" si="89"/>
        <v>5313036511.827615</v>
      </c>
      <c r="U156" s="38">
        <f t="shared" si="90"/>
        <v>26302160.949641656</v>
      </c>
      <c r="V156" s="4">
        <f>U156/F7</f>
        <v>42.42284024135751</v>
      </c>
    </row>
    <row r="157" spans="1:22" ht="12.75">
      <c r="A157" s="35">
        <v>9103</v>
      </c>
      <c r="B157" s="47"/>
      <c r="C157" s="37">
        <v>17</v>
      </c>
      <c r="D157" s="38">
        <v>1080</v>
      </c>
      <c r="E157" s="38">
        <f t="shared" si="79"/>
        <v>306</v>
      </c>
      <c r="F157" s="38">
        <v>4480</v>
      </c>
      <c r="G157" s="38">
        <v>3150</v>
      </c>
      <c r="H157" s="38">
        <f t="shared" si="85"/>
        <v>76.16</v>
      </c>
      <c r="I157" s="38">
        <f aca="true" t="shared" si="91" ref="I157:I168">(C157*G157)/1000</f>
        <v>53.55</v>
      </c>
      <c r="J157" s="38">
        <f t="shared" si="81"/>
        <v>53.55</v>
      </c>
      <c r="K157" s="69">
        <f t="shared" si="78"/>
        <v>22848000</v>
      </c>
      <c r="L157" s="38">
        <f>(D3/E244)*E157</f>
        <v>30417380.46436094</v>
      </c>
      <c r="M157" s="38">
        <f>(D4/I244)*I157</f>
        <v>3455149.9959819186</v>
      </c>
      <c r="N157" s="38">
        <f t="shared" si="86"/>
        <v>17</v>
      </c>
      <c r="O157" s="38">
        <f t="shared" si="87"/>
        <v>56720530.460342854</v>
      </c>
      <c r="P157" s="38">
        <f t="shared" si="88"/>
        <v>3336501.7917848737</v>
      </c>
      <c r="Q157" s="38">
        <f>(D5/O244)*O157</f>
        <v>11547042.815096831</v>
      </c>
      <c r="R157" s="38">
        <f>(D6/O244)*O157</f>
        <v>6148861.742084363</v>
      </c>
      <c r="S157" s="38">
        <f>(D7/O244)*O157</f>
        <v>1527051.7284227961</v>
      </c>
      <c r="T157" s="38">
        <f t="shared" si="89"/>
        <v>75943486.74594684</v>
      </c>
      <c r="U157" s="38">
        <f t="shared" si="90"/>
        <v>4467263.926232167</v>
      </c>
      <c r="V157" s="4">
        <f>U157/F7</f>
        <v>7.205264397148656</v>
      </c>
    </row>
    <row r="158" spans="1:22" ht="12.75">
      <c r="A158" s="35">
        <v>9104</v>
      </c>
      <c r="B158" s="47"/>
      <c r="C158" s="37">
        <v>114</v>
      </c>
      <c r="D158" s="38">
        <v>120</v>
      </c>
      <c r="E158" s="38">
        <f t="shared" si="79"/>
        <v>228</v>
      </c>
      <c r="F158" s="38">
        <v>1630</v>
      </c>
      <c r="G158" s="38">
        <v>850</v>
      </c>
      <c r="H158" s="38">
        <f t="shared" si="85"/>
        <v>185.82</v>
      </c>
      <c r="I158" s="38">
        <f t="shared" si="91"/>
        <v>96.9</v>
      </c>
      <c r="J158" s="38">
        <f t="shared" si="81"/>
        <v>96.9</v>
      </c>
      <c r="K158" s="69">
        <f t="shared" si="78"/>
        <v>55746000</v>
      </c>
      <c r="L158" s="38">
        <f>(D3/E244)*E158</f>
        <v>22663930.54207286</v>
      </c>
      <c r="M158" s="38">
        <f>(D4/I244)*I158</f>
        <v>6252176.183205377</v>
      </c>
      <c r="N158" s="38">
        <f t="shared" si="86"/>
        <v>114</v>
      </c>
      <c r="O158" s="38">
        <f t="shared" si="87"/>
        <v>84662106.72527824</v>
      </c>
      <c r="P158" s="38">
        <f t="shared" si="88"/>
        <v>742650.0589936688</v>
      </c>
      <c r="Q158" s="38">
        <f>(D5/O244)*O158</f>
        <v>17235328.429387473</v>
      </c>
      <c r="R158" s="38">
        <f>(D6/O244)*O158</f>
        <v>9177904.09966804</v>
      </c>
      <c r="S158" s="38">
        <f>(D7/O244)*O158</f>
        <v>2279305.4888148857</v>
      </c>
      <c r="T158" s="38">
        <f t="shared" si="89"/>
        <v>113354644.74314864</v>
      </c>
      <c r="U158" s="38">
        <f t="shared" si="90"/>
        <v>994338.9889749881</v>
      </c>
      <c r="V158" s="4">
        <f>U158/F7</f>
        <v>1.603772562862884</v>
      </c>
    </row>
    <row r="159" spans="1:22" ht="12.75">
      <c r="A159" s="35">
        <v>9105</v>
      </c>
      <c r="B159" s="47"/>
      <c r="C159" s="37">
        <v>0</v>
      </c>
      <c r="D159" s="38">
        <v>300</v>
      </c>
      <c r="E159" s="38">
        <f t="shared" si="79"/>
        <v>0</v>
      </c>
      <c r="F159" s="38">
        <v>5740</v>
      </c>
      <c r="G159" s="38">
        <v>3400</v>
      </c>
      <c r="H159" s="38">
        <f t="shared" si="85"/>
        <v>0</v>
      </c>
      <c r="I159" s="38">
        <f t="shared" si="91"/>
        <v>0</v>
      </c>
      <c r="J159" s="38">
        <f t="shared" si="81"/>
        <v>0</v>
      </c>
      <c r="K159" s="69">
        <f t="shared" si="78"/>
        <v>0</v>
      </c>
      <c r="L159" s="38">
        <f>(D3/E244)*E159</f>
        <v>0</v>
      </c>
      <c r="M159" s="38">
        <f>(D4/I244)*I159</f>
        <v>0</v>
      </c>
      <c r="N159" s="38">
        <f t="shared" si="86"/>
        <v>0</v>
      </c>
      <c r="O159" s="38">
        <f t="shared" si="87"/>
        <v>0</v>
      </c>
      <c r="P159" s="38" t="e">
        <f t="shared" si="88"/>
        <v>#DIV/0!</v>
      </c>
      <c r="Q159" s="38">
        <f>(D5/O244)*O159</f>
        <v>0</v>
      </c>
      <c r="R159" s="38">
        <f>(D6/O244)*O159</f>
        <v>0</v>
      </c>
      <c r="S159" s="38">
        <f>(D7/O244)*O159</f>
        <v>0</v>
      </c>
      <c r="T159" s="38">
        <f t="shared" si="89"/>
        <v>0</v>
      </c>
      <c r="U159" s="38" t="e">
        <f t="shared" si="90"/>
        <v>#DIV/0!</v>
      </c>
      <c r="V159" s="4" t="e">
        <f>U159/F7</f>
        <v>#DIV/0!</v>
      </c>
    </row>
    <row r="160" spans="1:22" ht="12.75">
      <c r="A160" s="35">
        <v>9106</v>
      </c>
      <c r="B160" s="47"/>
      <c r="C160" s="37">
        <v>0</v>
      </c>
      <c r="D160" s="38">
        <v>300</v>
      </c>
      <c r="E160" s="38">
        <f t="shared" si="79"/>
        <v>0</v>
      </c>
      <c r="F160" s="38">
        <v>5740</v>
      </c>
      <c r="G160" s="38">
        <v>3400</v>
      </c>
      <c r="H160" s="38">
        <f t="shared" si="85"/>
        <v>0</v>
      </c>
      <c r="I160" s="38">
        <f t="shared" si="91"/>
        <v>0</v>
      </c>
      <c r="J160" s="38">
        <f t="shared" si="81"/>
        <v>0</v>
      </c>
      <c r="K160" s="69">
        <f t="shared" si="78"/>
        <v>0</v>
      </c>
      <c r="L160" s="38">
        <f>(D3/E244)*E160</f>
        <v>0</v>
      </c>
      <c r="M160" s="38">
        <f>(D4/I244)*I160</f>
        <v>0</v>
      </c>
      <c r="N160" s="38">
        <f t="shared" si="86"/>
        <v>0</v>
      </c>
      <c r="O160" s="38">
        <f t="shared" si="87"/>
        <v>0</v>
      </c>
      <c r="P160" s="38" t="e">
        <f t="shared" si="88"/>
        <v>#DIV/0!</v>
      </c>
      <c r="Q160" s="38">
        <f>(D5/O244)*O160</f>
        <v>0</v>
      </c>
      <c r="R160" s="38">
        <f>(D6/O244)*O160</f>
        <v>0</v>
      </c>
      <c r="S160" s="38">
        <f>(D7/O244)*O160</f>
        <v>0</v>
      </c>
      <c r="T160" s="38">
        <f t="shared" si="89"/>
        <v>0</v>
      </c>
      <c r="U160" s="38" t="e">
        <f t="shared" si="90"/>
        <v>#DIV/0!</v>
      </c>
      <c r="V160" s="4" t="e">
        <f>U160/F7</f>
        <v>#DIV/0!</v>
      </c>
    </row>
    <row r="161" spans="1:22" ht="12.75">
      <c r="A161" s="35">
        <v>9107</v>
      </c>
      <c r="B161" s="47"/>
      <c r="C161" s="37">
        <v>24</v>
      </c>
      <c r="D161" s="38">
        <v>60</v>
      </c>
      <c r="E161" s="38">
        <f t="shared" si="79"/>
        <v>24</v>
      </c>
      <c r="F161" s="38">
        <v>1825</v>
      </c>
      <c r="G161" s="38">
        <v>740</v>
      </c>
      <c r="H161" s="38">
        <f t="shared" si="85"/>
        <v>43.8</v>
      </c>
      <c r="I161" s="38">
        <f t="shared" si="91"/>
        <v>17.76</v>
      </c>
      <c r="J161" s="38">
        <f t="shared" si="81"/>
        <v>17.76</v>
      </c>
      <c r="K161" s="69">
        <f t="shared" si="78"/>
        <v>13140000</v>
      </c>
      <c r="L161" s="38">
        <f>(D3/E244)*E161</f>
        <v>2385676.899165564</v>
      </c>
      <c r="M161" s="38">
        <f>(D4/I244)*I161</f>
        <v>1145909.6905441433</v>
      </c>
      <c r="N161" s="38">
        <f t="shared" si="86"/>
        <v>24</v>
      </c>
      <c r="O161" s="38">
        <f t="shared" si="87"/>
        <v>16671586.589709707</v>
      </c>
      <c r="P161" s="38">
        <f t="shared" si="88"/>
        <v>694649.4412379045</v>
      </c>
      <c r="Q161" s="38">
        <f>(D5/O244)*O161</f>
        <v>3393965.5109813744</v>
      </c>
      <c r="R161" s="38">
        <f>(D6/O244)*O161</f>
        <v>1807304.694249735</v>
      </c>
      <c r="S161" s="38">
        <f>(D7/O244)*O161</f>
        <v>448838.80511600967</v>
      </c>
      <c r="T161" s="38">
        <f t="shared" si="89"/>
        <v>22321695.600056823</v>
      </c>
      <c r="U161" s="38">
        <f t="shared" si="90"/>
        <v>930070.6500023677</v>
      </c>
      <c r="V161" s="4">
        <f>U161/F7</f>
        <v>1.5001139516167221</v>
      </c>
    </row>
    <row r="162" spans="1:22" ht="12.75">
      <c r="A162" s="35">
        <v>9108</v>
      </c>
      <c r="B162" s="47"/>
      <c r="C162" s="37">
        <v>74</v>
      </c>
      <c r="D162" s="38">
        <v>1920</v>
      </c>
      <c r="E162" s="38">
        <f t="shared" si="79"/>
        <v>2368</v>
      </c>
      <c r="F162" s="38">
        <v>8000</v>
      </c>
      <c r="G162" s="38">
        <v>4500</v>
      </c>
      <c r="H162" s="38">
        <f t="shared" si="85"/>
        <v>592</v>
      </c>
      <c r="I162" s="38">
        <f t="shared" si="91"/>
        <v>333</v>
      </c>
      <c r="J162" s="38">
        <f t="shared" si="81"/>
        <v>333</v>
      </c>
      <c r="K162" s="69">
        <f t="shared" si="78"/>
        <v>177600000</v>
      </c>
      <c r="L162" s="38">
        <f>(D3/E244)*E162</f>
        <v>235386787.38433564</v>
      </c>
      <c r="M162" s="38">
        <f>(D4/I244)*I162</f>
        <v>21485806.697702687</v>
      </c>
      <c r="N162" s="38">
        <f t="shared" si="86"/>
        <v>74</v>
      </c>
      <c r="O162" s="38">
        <f t="shared" si="87"/>
        <v>434472594.08203834</v>
      </c>
      <c r="P162" s="38">
        <f t="shared" si="88"/>
        <v>5871251.271378896</v>
      </c>
      <c r="Q162" s="38">
        <f>(D5/O244)*O162</f>
        <v>88448990.25334604</v>
      </c>
      <c r="R162" s="38">
        <f>(D6/O244)*O162</f>
        <v>47099557.95640925</v>
      </c>
      <c r="S162" s="38">
        <f>(D7/O244)*O162</f>
        <v>11697036.68778598</v>
      </c>
      <c r="T162" s="38">
        <f t="shared" si="89"/>
        <v>581718178.9795796</v>
      </c>
      <c r="U162" s="38">
        <f t="shared" si="90"/>
        <v>7861056.472697021</v>
      </c>
      <c r="V162" s="4">
        <f>U162/F7</f>
        <v>12.679123343059713</v>
      </c>
    </row>
    <row r="163" spans="1:22" ht="12.75">
      <c r="A163" s="35">
        <v>9109</v>
      </c>
      <c r="B163" s="47"/>
      <c r="C163" s="37">
        <v>0</v>
      </c>
      <c r="D163" s="38">
        <v>3060</v>
      </c>
      <c r="E163" s="38">
        <f t="shared" si="79"/>
        <v>0</v>
      </c>
      <c r="F163" s="38">
        <v>16600</v>
      </c>
      <c r="G163" s="38">
        <v>10500</v>
      </c>
      <c r="H163" s="38">
        <f t="shared" si="85"/>
        <v>0</v>
      </c>
      <c r="I163" s="38">
        <f t="shared" si="91"/>
        <v>0</v>
      </c>
      <c r="J163" s="38">
        <f t="shared" si="81"/>
        <v>0</v>
      </c>
      <c r="K163" s="69">
        <f t="shared" si="78"/>
        <v>0</v>
      </c>
      <c r="L163" s="38">
        <f>(D3/E244)*E163</f>
        <v>0</v>
      </c>
      <c r="M163" s="38">
        <f>(D4/I244)*I163</f>
        <v>0</v>
      </c>
      <c r="N163" s="38">
        <f t="shared" si="86"/>
        <v>0</v>
      </c>
      <c r="O163" s="38">
        <f t="shared" si="87"/>
        <v>0</v>
      </c>
      <c r="P163" s="38" t="e">
        <f t="shared" si="88"/>
        <v>#DIV/0!</v>
      </c>
      <c r="Q163" s="38">
        <f>(D5/O244)*O163</f>
        <v>0</v>
      </c>
      <c r="R163" s="38">
        <f>(D6/O244)*O163</f>
        <v>0</v>
      </c>
      <c r="S163" s="38">
        <f>(D7/O244)*O163</f>
        <v>0</v>
      </c>
      <c r="T163" s="38">
        <f t="shared" si="89"/>
        <v>0</v>
      </c>
      <c r="U163" s="38" t="e">
        <f t="shared" si="90"/>
        <v>#DIV/0!</v>
      </c>
      <c r="V163" s="4" t="e">
        <f>U163/F7</f>
        <v>#DIV/0!</v>
      </c>
    </row>
    <row r="164" spans="1:22" ht="12.75">
      <c r="A164" s="35">
        <v>9110</v>
      </c>
      <c r="B164" s="47"/>
      <c r="C164" s="37">
        <v>193</v>
      </c>
      <c r="D164" s="38">
        <v>500</v>
      </c>
      <c r="E164" s="38">
        <f>(C164*D164)/60</f>
        <v>1608.3333333333333</v>
      </c>
      <c r="F164" s="38">
        <v>4752</v>
      </c>
      <c r="G164" s="38">
        <v>2550</v>
      </c>
      <c r="H164" s="38">
        <f t="shared" si="85"/>
        <v>917.136</v>
      </c>
      <c r="I164" s="38">
        <f t="shared" si="91"/>
        <v>492.15</v>
      </c>
      <c r="J164" s="38">
        <f>(C164*G164)/1000</f>
        <v>492.15</v>
      </c>
      <c r="K164" s="69">
        <f t="shared" si="78"/>
        <v>275140800</v>
      </c>
      <c r="L164" s="38">
        <f>(D3/E244)*E164</f>
        <v>159873486.64547008</v>
      </c>
      <c r="M164" s="38">
        <f>(D4/I244)*I164</f>
        <v>31754473.772595726</v>
      </c>
      <c r="N164" s="38">
        <f t="shared" si="86"/>
        <v>193</v>
      </c>
      <c r="O164" s="38">
        <f t="shared" si="87"/>
        <v>466768760.4180658</v>
      </c>
      <c r="P164" s="38">
        <f t="shared" si="88"/>
        <v>2418490.9866221026</v>
      </c>
      <c r="Q164" s="38">
        <f>(D5/O244)*O164</f>
        <v>95023773.88845918</v>
      </c>
      <c r="R164" s="38">
        <f>(D6/O244)*O164</f>
        <v>50600665.22723134</v>
      </c>
      <c r="S164" s="38">
        <f>(D7/O244)*O164</f>
        <v>12566526.380928788</v>
      </c>
      <c r="T164" s="38">
        <f t="shared" si="89"/>
        <v>624959725.9146851</v>
      </c>
      <c r="U164" s="38">
        <f t="shared" si="90"/>
        <v>3238133.2948947414</v>
      </c>
      <c r="V164" s="4">
        <f>U164/F7</f>
        <v>5.222795636927002</v>
      </c>
    </row>
    <row r="165" spans="1:22" ht="12.75">
      <c r="A165" s="35">
        <v>9111</v>
      </c>
      <c r="B165" s="47"/>
      <c r="C165" s="37">
        <v>64</v>
      </c>
      <c r="D165" s="38">
        <v>2000</v>
      </c>
      <c r="E165" s="38">
        <f>(C165*D165)/60</f>
        <v>2133.3333333333335</v>
      </c>
      <c r="F165" s="38">
        <v>18682</v>
      </c>
      <c r="G165" s="38">
        <v>9100</v>
      </c>
      <c r="H165" s="38">
        <f t="shared" si="85"/>
        <v>1195.648</v>
      </c>
      <c r="I165" s="38">
        <f t="shared" si="91"/>
        <v>582.4</v>
      </c>
      <c r="J165" s="38">
        <f>(C165*G165)/1000</f>
        <v>582.4</v>
      </c>
      <c r="K165" s="69">
        <f t="shared" si="78"/>
        <v>358694400</v>
      </c>
      <c r="L165" s="38">
        <f>(D3/E244)*E165</f>
        <v>212060168.81471682</v>
      </c>
      <c r="M165" s="38">
        <f>(D4/I244)*I165</f>
        <v>37577579.0412674</v>
      </c>
      <c r="N165" s="38">
        <f t="shared" si="86"/>
        <v>64</v>
      </c>
      <c r="O165" s="38">
        <f t="shared" si="87"/>
        <v>608332147.8559842</v>
      </c>
      <c r="P165" s="38">
        <f t="shared" si="88"/>
        <v>9505189.810249753</v>
      </c>
      <c r="Q165" s="38">
        <f>(D5/O244)*O165</f>
        <v>123842941.87805812</v>
      </c>
      <c r="R165" s="38">
        <f>(D6/O244)*O165</f>
        <v>65947025.53155669</v>
      </c>
      <c r="S165" s="38">
        <f>(D7/O244)*O165</f>
        <v>16377749.825314619</v>
      </c>
      <c r="T165" s="38">
        <f t="shared" si="89"/>
        <v>814499865.0909137</v>
      </c>
      <c r="U165" s="38">
        <f t="shared" si="90"/>
        <v>12726560.392045526</v>
      </c>
      <c r="V165" s="4">
        <f>U165/F7</f>
        <v>20.526710309750847</v>
      </c>
    </row>
    <row r="166" spans="1:22" ht="12.75">
      <c r="A166" s="35">
        <v>9112</v>
      </c>
      <c r="B166" s="47"/>
      <c r="C166" s="37">
        <v>1062</v>
      </c>
      <c r="D166" s="38">
        <v>600</v>
      </c>
      <c r="E166" s="38">
        <f>(C166*D166)/60</f>
        <v>10620</v>
      </c>
      <c r="F166" s="38">
        <v>380</v>
      </c>
      <c r="G166" s="38">
        <v>210</v>
      </c>
      <c r="H166" s="38">
        <f t="shared" si="85"/>
        <v>403.56</v>
      </c>
      <c r="I166" s="38">
        <f t="shared" si="91"/>
        <v>223.02</v>
      </c>
      <c r="J166" s="38">
        <f>(C166*G166)/1000</f>
        <v>223.02</v>
      </c>
      <c r="K166" s="69">
        <f t="shared" si="78"/>
        <v>121068000</v>
      </c>
      <c r="L166" s="38">
        <f>(D3/E244)*E166</f>
        <v>1055662027.8807621</v>
      </c>
      <c r="M166" s="38">
        <f>(D4/I244)*I166</f>
        <v>14389683.512677638</v>
      </c>
      <c r="N166" s="38">
        <f t="shared" si="86"/>
        <v>1062</v>
      </c>
      <c r="O166" s="38">
        <f t="shared" si="87"/>
        <v>1191119711.3934398</v>
      </c>
      <c r="P166" s="38">
        <f t="shared" si="88"/>
        <v>1121581.6491463652</v>
      </c>
      <c r="Q166" s="38">
        <f>(D5/O244)*O166</f>
        <v>242485572.57379875</v>
      </c>
      <c r="R166" s="38">
        <f>(D6/O244)*O166</f>
        <v>129124857.68711935</v>
      </c>
      <c r="S166" s="38">
        <f>(D7/O244)*O166</f>
        <v>32067778.62053901</v>
      </c>
      <c r="T166" s="38">
        <f t="shared" si="89"/>
        <v>1594797920.2748966</v>
      </c>
      <c r="U166" s="38">
        <f t="shared" si="90"/>
        <v>1501692.9569443471</v>
      </c>
      <c r="V166" s="4">
        <f>U166/F7</f>
        <v>2.422085414426366</v>
      </c>
    </row>
    <row r="167" spans="1:22" ht="12.75">
      <c r="A167" s="35">
        <v>9113</v>
      </c>
      <c r="B167" s="47"/>
      <c r="C167" s="37">
        <v>144</v>
      </c>
      <c r="D167" s="38">
        <v>1920</v>
      </c>
      <c r="E167" s="38">
        <f>(C167*D167)/60</f>
        <v>4608</v>
      </c>
      <c r="F167" s="38">
        <v>8000</v>
      </c>
      <c r="G167" s="38">
        <v>5000</v>
      </c>
      <c r="H167" s="38">
        <f t="shared" si="85"/>
        <v>1152</v>
      </c>
      <c r="I167" s="38">
        <f t="shared" si="91"/>
        <v>720</v>
      </c>
      <c r="J167" s="38">
        <f>(C167*G167)/1000</f>
        <v>720</v>
      </c>
      <c r="K167" s="69">
        <f t="shared" si="78"/>
        <v>345600000</v>
      </c>
      <c r="L167" s="38">
        <f>(D3/E244)*E167</f>
        <v>458049964.63978827</v>
      </c>
      <c r="M167" s="38">
        <f>(D4/I244)*I167</f>
        <v>46455798.265303105</v>
      </c>
      <c r="N167" s="38">
        <f t="shared" si="86"/>
        <v>144</v>
      </c>
      <c r="O167" s="38">
        <f t="shared" si="87"/>
        <v>850105762.9050914</v>
      </c>
      <c r="P167" s="38">
        <f t="shared" si="88"/>
        <v>5903512.242396468</v>
      </c>
      <c r="Q167" s="38">
        <f>(D5/O244)*O167</f>
        <v>173062691.09187576</v>
      </c>
      <c r="R167" s="38">
        <f>(D6/O244)*O167</f>
        <v>92156803.89144513</v>
      </c>
      <c r="S167" s="38">
        <f>(D7/O244)*O167</f>
        <v>22886871.191975676</v>
      </c>
      <c r="T167" s="38">
        <f t="shared" si="89"/>
        <v>1138212129.0803878</v>
      </c>
      <c r="U167" s="38">
        <f t="shared" si="90"/>
        <v>7904250.896391582</v>
      </c>
      <c r="V167" s="4">
        <f>U167/F7</f>
        <v>12.748791768373518</v>
      </c>
    </row>
    <row r="168" spans="1:22" ht="12.75">
      <c r="A168" s="35">
        <v>9114</v>
      </c>
      <c r="B168" s="47"/>
      <c r="C168" s="37">
        <v>135</v>
      </c>
      <c r="D168" s="38">
        <v>120</v>
      </c>
      <c r="E168" s="38">
        <f>(C168*D168)/60</f>
        <v>270</v>
      </c>
      <c r="F168" s="38">
        <v>1625</v>
      </c>
      <c r="G168" s="38">
        <v>850</v>
      </c>
      <c r="H168" s="38">
        <f t="shared" si="85"/>
        <v>219.375</v>
      </c>
      <c r="I168" s="38">
        <f t="shared" si="91"/>
        <v>114.75</v>
      </c>
      <c r="J168" s="38">
        <f>(C168*G168)/1000</f>
        <v>114.75</v>
      </c>
      <c r="K168" s="69">
        <f t="shared" si="78"/>
        <v>65812500</v>
      </c>
      <c r="L168" s="38">
        <f>(D3/E244)*E168</f>
        <v>26838865.115612596</v>
      </c>
      <c r="M168" s="38">
        <f>(D4/I244)*I168</f>
        <v>7403892.848532683</v>
      </c>
      <c r="N168" s="38">
        <f t="shared" si="86"/>
        <v>135</v>
      </c>
      <c r="O168" s="38">
        <f t="shared" si="87"/>
        <v>100055257.96414527</v>
      </c>
      <c r="P168" s="38">
        <f t="shared" si="88"/>
        <v>741150.0589936686</v>
      </c>
      <c r="Q168" s="38">
        <f>(D5/O244)*O168</f>
        <v>20369032.838917494</v>
      </c>
      <c r="R168" s="38">
        <f>(D6/O244)*O168</f>
        <v>10846618.372517876</v>
      </c>
      <c r="S168" s="38">
        <f>(D7/O244)*O168</f>
        <v>2693725.7704026983</v>
      </c>
      <c r="T168" s="38">
        <f t="shared" si="89"/>
        <v>133964634.94598335</v>
      </c>
      <c r="U168" s="38">
        <f t="shared" si="90"/>
        <v>992330.6292295062</v>
      </c>
      <c r="V168" s="4">
        <f>U168/F7</f>
        <v>1.6005332729508166</v>
      </c>
    </row>
    <row r="169" spans="1:22" ht="16.5">
      <c r="A169" s="48" t="s">
        <v>46</v>
      </c>
      <c r="B169" s="47"/>
      <c r="C169" s="37"/>
      <c r="D169" s="38"/>
      <c r="E169" s="38"/>
      <c r="F169" s="38"/>
      <c r="G169" s="38"/>
      <c r="H169" s="38"/>
      <c r="I169" s="38"/>
      <c r="J169" s="38"/>
      <c r="K169" s="69">
        <f t="shared" si="78"/>
        <v>0</v>
      </c>
      <c r="L169" s="38"/>
      <c r="M169" s="38"/>
      <c r="N169" s="38">
        <f t="shared" si="86"/>
        <v>0</v>
      </c>
      <c r="O169" s="38"/>
      <c r="P169" s="38"/>
      <c r="Q169" s="38"/>
      <c r="R169" s="38"/>
      <c r="S169" s="38"/>
      <c r="T169" s="38"/>
      <c r="U169" s="38"/>
      <c r="V169" s="4"/>
    </row>
    <row r="170" spans="1:22" ht="12.75">
      <c r="A170" s="35">
        <v>9201</v>
      </c>
      <c r="B170" s="47" t="s">
        <v>42</v>
      </c>
      <c r="C170" s="37">
        <v>0</v>
      </c>
      <c r="D170" s="38">
        <v>0</v>
      </c>
      <c r="E170" s="38">
        <f aca="true" t="shared" si="92" ref="E170:E185">(C170*D170)/60</f>
        <v>0</v>
      </c>
      <c r="F170" s="38">
        <v>0</v>
      </c>
      <c r="G170" s="38">
        <v>0</v>
      </c>
      <c r="H170" s="38">
        <f>(C170*F170)/1000</f>
        <v>0</v>
      </c>
      <c r="I170" s="38">
        <f>(C170*G170)/1000</f>
        <v>0</v>
      </c>
      <c r="J170" s="38">
        <f aca="true" t="shared" si="93" ref="J170:J185">(C170*G170)/1000</f>
        <v>0</v>
      </c>
      <c r="K170" s="69">
        <f t="shared" si="78"/>
        <v>0</v>
      </c>
      <c r="L170" s="38">
        <f>(D3/E244)*E170</f>
        <v>0</v>
      </c>
      <c r="M170" s="38">
        <f>(D4/I244)*I170</f>
        <v>0</v>
      </c>
      <c r="N170" s="38">
        <f aca="true" t="shared" si="94" ref="N170:N175">C170</f>
        <v>0</v>
      </c>
      <c r="O170" s="38">
        <f>K170+L170+M170</f>
        <v>0</v>
      </c>
      <c r="P170" s="38" t="e">
        <f>O170/N170</f>
        <v>#DIV/0!</v>
      </c>
      <c r="Q170" s="38">
        <f>(D5/O244)*O170</f>
        <v>0</v>
      </c>
      <c r="R170" s="38">
        <f>(D6/O244)*O170</f>
        <v>0</v>
      </c>
      <c r="S170" s="38">
        <f>(D7/O244)*O170</f>
        <v>0</v>
      </c>
      <c r="T170" s="38">
        <f aca="true" t="shared" si="95" ref="T170:T185">O170+Q170+R170+S170</f>
        <v>0</v>
      </c>
      <c r="U170" s="38" t="e">
        <f>T170/N170</f>
        <v>#DIV/0!</v>
      </c>
      <c r="V170" s="4" t="e">
        <f>U170/F7</f>
        <v>#DIV/0!</v>
      </c>
    </row>
    <row r="171" spans="1:22" ht="12.75">
      <c r="A171" s="35">
        <v>9202</v>
      </c>
      <c r="B171" s="47"/>
      <c r="C171" s="49">
        <v>0</v>
      </c>
      <c r="D171" s="38">
        <v>6300</v>
      </c>
      <c r="E171" s="38">
        <f t="shared" si="92"/>
        <v>0</v>
      </c>
      <c r="F171" s="38">
        <v>18890</v>
      </c>
      <c r="G171" s="38">
        <v>14600</v>
      </c>
      <c r="H171" s="38">
        <f>(C171*F171)/1000</f>
        <v>0</v>
      </c>
      <c r="I171" s="38">
        <f>(C171*G171)/1000</f>
        <v>0</v>
      </c>
      <c r="J171" s="38">
        <f t="shared" si="93"/>
        <v>0</v>
      </c>
      <c r="K171" s="69">
        <f t="shared" si="78"/>
        <v>0</v>
      </c>
      <c r="L171" s="38">
        <f>(D3/E244)*E171</f>
        <v>0</v>
      </c>
      <c r="M171" s="38">
        <f>(D4/I244)*I171</f>
        <v>0</v>
      </c>
      <c r="N171" s="38">
        <f t="shared" si="94"/>
        <v>0</v>
      </c>
      <c r="O171" s="38">
        <f>K171+L171+M171</f>
        <v>0</v>
      </c>
      <c r="P171" s="38" t="e">
        <f>O171/N171</f>
        <v>#DIV/0!</v>
      </c>
      <c r="Q171" s="38">
        <f>(D5/O244)*O171</f>
        <v>0</v>
      </c>
      <c r="R171" s="38">
        <f>(D6/O244)*O171</f>
        <v>0</v>
      </c>
      <c r="S171" s="38">
        <f>(D7/O244)*O171</f>
        <v>0</v>
      </c>
      <c r="T171" s="38">
        <f t="shared" si="95"/>
        <v>0</v>
      </c>
      <c r="U171" s="38" t="e">
        <f>T171/N171</f>
        <v>#DIV/0!</v>
      </c>
      <c r="V171" s="4" t="e">
        <f>U171/F7</f>
        <v>#DIV/0!</v>
      </c>
    </row>
    <row r="172" spans="1:22" ht="12.75">
      <c r="A172" s="35">
        <v>9203</v>
      </c>
      <c r="B172" s="47"/>
      <c r="C172" s="37">
        <v>0</v>
      </c>
      <c r="D172" s="38">
        <v>799</v>
      </c>
      <c r="E172" s="38">
        <f t="shared" si="92"/>
        <v>0</v>
      </c>
      <c r="F172" s="38">
        <v>4168</v>
      </c>
      <c r="G172" s="38">
        <v>3720</v>
      </c>
      <c r="H172" s="38">
        <f>(C172*F172)/1000</f>
        <v>0</v>
      </c>
      <c r="I172" s="38">
        <f>(C172*G172)/1000</f>
        <v>0</v>
      </c>
      <c r="J172" s="38">
        <f t="shared" si="93"/>
        <v>0</v>
      </c>
      <c r="K172" s="69">
        <f t="shared" si="78"/>
        <v>0</v>
      </c>
      <c r="L172" s="38">
        <f>(D3/E244)*E172</f>
        <v>0</v>
      </c>
      <c r="M172" s="38">
        <f>(D4/I244)*I172</f>
        <v>0</v>
      </c>
      <c r="N172" s="38">
        <f t="shared" si="94"/>
        <v>0</v>
      </c>
      <c r="O172" s="38">
        <f>K172+L172+M172</f>
        <v>0</v>
      </c>
      <c r="P172" s="38" t="e">
        <f>O172/N172</f>
        <v>#DIV/0!</v>
      </c>
      <c r="Q172" s="38">
        <f>(D5/O244)*O172</f>
        <v>0</v>
      </c>
      <c r="R172" s="38">
        <f>(D6/O244)*O172</f>
        <v>0</v>
      </c>
      <c r="S172" s="38">
        <f>(D7/O244)*O172</f>
        <v>0</v>
      </c>
      <c r="T172" s="38">
        <f t="shared" si="95"/>
        <v>0</v>
      </c>
      <c r="U172" s="38" t="e">
        <f>T172/N172</f>
        <v>#DIV/0!</v>
      </c>
      <c r="V172" s="4" t="e">
        <f>U172/F7</f>
        <v>#DIV/0!</v>
      </c>
    </row>
    <row r="173" spans="1:22" ht="12.75">
      <c r="A173" s="35">
        <v>9204</v>
      </c>
      <c r="B173" s="47"/>
      <c r="C173" s="37">
        <v>0</v>
      </c>
      <c r="D173" s="38">
        <v>360</v>
      </c>
      <c r="E173" s="38">
        <f t="shared" si="92"/>
        <v>0</v>
      </c>
      <c r="F173" s="38">
        <v>7050</v>
      </c>
      <c r="G173" s="38">
        <v>4200</v>
      </c>
      <c r="H173" s="38">
        <f>(C173*F173)/1000</f>
        <v>0</v>
      </c>
      <c r="I173" s="38">
        <f>(C173*G173)/1000</f>
        <v>0</v>
      </c>
      <c r="J173" s="38">
        <f t="shared" si="93"/>
        <v>0</v>
      </c>
      <c r="K173" s="69">
        <f t="shared" si="78"/>
        <v>0</v>
      </c>
      <c r="L173" s="38">
        <f>(D3/E244)*E173</f>
        <v>0</v>
      </c>
      <c r="M173" s="38">
        <f>(D4/I244)*I173</f>
        <v>0</v>
      </c>
      <c r="N173" s="38">
        <f t="shared" si="94"/>
        <v>0</v>
      </c>
      <c r="O173" s="38">
        <f>K173+L173+M173</f>
        <v>0</v>
      </c>
      <c r="P173" s="38" t="e">
        <f>O173/N173</f>
        <v>#DIV/0!</v>
      </c>
      <c r="Q173" s="38">
        <f>(D5/O244)*O173</f>
        <v>0</v>
      </c>
      <c r="R173" s="38">
        <f>(D6/O244)*O173</f>
        <v>0</v>
      </c>
      <c r="S173" s="38">
        <f>(D7/O244)*O173</f>
        <v>0</v>
      </c>
      <c r="T173" s="38">
        <f t="shared" si="95"/>
        <v>0</v>
      </c>
      <c r="U173" s="38" t="e">
        <f>T173/N173</f>
        <v>#DIV/0!</v>
      </c>
      <c r="V173" s="4" t="e">
        <f>U173/F7</f>
        <v>#DIV/0!</v>
      </c>
    </row>
    <row r="174" spans="1:22" ht="12.75">
      <c r="A174" s="35">
        <v>9205</v>
      </c>
      <c r="B174" s="47"/>
      <c r="C174" s="37">
        <v>0</v>
      </c>
      <c r="D174" s="38">
        <v>360</v>
      </c>
      <c r="E174" s="38">
        <f t="shared" si="92"/>
        <v>0</v>
      </c>
      <c r="F174" s="38">
        <v>7096</v>
      </c>
      <c r="G174" s="38">
        <v>4200</v>
      </c>
      <c r="H174" s="38">
        <f>(C174*F174)/1000</f>
        <v>0</v>
      </c>
      <c r="I174" s="38">
        <f>(C174*G174)/1000</f>
        <v>0</v>
      </c>
      <c r="J174" s="38">
        <f t="shared" si="93"/>
        <v>0</v>
      </c>
      <c r="K174" s="69">
        <f t="shared" si="78"/>
        <v>0</v>
      </c>
      <c r="L174" s="38">
        <f>(D3/E244)*E174</f>
        <v>0</v>
      </c>
      <c r="M174" s="38">
        <f>(D4/I244)*I174</f>
        <v>0</v>
      </c>
      <c r="N174" s="38">
        <f t="shared" si="94"/>
        <v>0</v>
      </c>
      <c r="O174" s="38">
        <f>K174+L174+M174</f>
        <v>0</v>
      </c>
      <c r="P174" s="38" t="e">
        <f>O174/N174</f>
        <v>#DIV/0!</v>
      </c>
      <c r="Q174" s="38">
        <f>(D5/O244)*O174</f>
        <v>0</v>
      </c>
      <c r="R174" s="38">
        <f>(D6/O244)*O174</f>
        <v>0</v>
      </c>
      <c r="S174" s="38">
        <f>(D7/O244)*O174</f>
        <v>0</v>
      </c>
      <c r="T174" s="38">
        <f t="shared" si="95"/>
        <v>0</v>
      </c>
      <c r="U174" s="38" t="e">
        <f>T174/N174</f>
        <v>#DIV/0!</v>
      </c>
      <c r="V174" s="4" t="e">
        <f>U174/F7</f>
        <v>#DIV/0!</v>
      </c>
    </row>
    <row r="175" spans="1:22" ht="16.5">
      <c r="A175" s="48" t="s">
        <v>47</v>
      </c>
      <c r="B175" s="47"/>
      <c r="C175" s="37"/>
      <c r="D175" s="38"/>
      <c r="E175" s="38"/>
      <c r="F175" s="38"/>
      <c r="G175" s="38"/>
      <c r="H175" s="38"/>
      <c r="I175" s="38"/>
      <c r="J175" s="38"/>
      <c r="K175" s="69">
        <f t="shared" si="78"/>
        <v>0</v>
      </c>
      <c r="L175" s="38"/>
      <c r="M175" s="38"/>
      <c r="N175" s="38">
        <f t="shared" si="94"/>
        <v>0</v>
      </c>
      <c r="O175" s="38"/>
      <c r="P175" s="38"/>
      <c r="Q175" s="38"/>
      <c r="R175" s="38"/>
      <c r="S175" s="38"/>
      <c r="T175" s="38"/>
      <c r="U175" s="38"/>
      <c r="V175" s="4"/>
    </row>
    <row r="176" spans="1:22" ht="12.75">
      <c r="A176" s="35">
        <v>9501</v>
      </c>
      <c r="B176" s="47" t="s">
        <v>42</v>
      </c>
      <c r="C176" s="37">
        <v>0</v>
      </c>
      <c r="D176" s="38">
        <v>1020</v>
      </c>
      <c r="E176" s="38">
        <f t="shared" si="92"/>
        <v>0</v>
      </c>
      <c r="F176" s="38">
        <v>10200</v>
      </c>
      <c r="G176" s="38">
        <v>4650</v>
      </c>
      <c r="H176" s="38">
        <f aca="true" t="shared" si="96" ref="H176:H192">(C176*F176)/1000</f>
        <v>0</v>
      </c>
      <c r="I176" s="38">
        <f aca="true" t="shared" si="97" ref="I176:I192">(C176*G176)/1000</f>
        <v>0</v>
      </c>
      <c r="J176" s="38">
        <f t="shared" si="93"/>
        <v>0</v>
      </c>
      <c r="K176" s="69">
        <f t="shared" si="78"/>
        <v>0</v>
      </c>
      <c r="L176" s="38">
        <f>(D3/E244)*E176</f>
        <v>0</v>
      </c>
      <c r="M176" s="38">
        <f>(D4/I244)*I176</f>
        <v>0</v>
      </c>
      <c r="N176" s="38">
        <f aca="true" t="shared" si="98" ref="N176:N185">C176</f>
        <v>0</v>
      </c>
      <c r="O176" s="38">
        <f aca="true" t="shared" si="99" ref="O176:O185">K176+L176+M176</f>
        <v>0</v>
      </c>
      <c r="P176" s="38" t="e">
        <f aca="true" t="shared" si="100" ref="P176:P192">O176/N176</f>
        <v>#DIV/0!</v>
      </c>
      <c r="Q176" s="38">
        <f>(D5/O244)*O176</f>
        <v>0</v>
      </c>
      <c r="R176" s="38">
        <f>(D6/O244)*O176</f>
        <v>0</v>
      </c>
      <c r="S176" s="38">
        <f>(D7/O244)*O176</f>
        <v>0</v>
      </c>
      <c r="T176" s="38">
        <f t="shared" si="95"/>
        <v>0</v>
      </c>
      <c r="U176" s="38" t="e">
        <f>T176/N176</f>
        <v>#DIV/0!</v>
      </c>
      <c r="V176" s="4" t="e">
        <f>U176/F7</f>
        <v>#DIV/0!</v>
      </c>
    </row>
    <row r="177" spans="1:22" ht="12.75">
      <c r="A177" s="35">
        <v>9502</v>
      </c>
      <c r="B177" s="47"/>
      <c r="C177" s="37">
        <v>0</v>
      </c>
      <c r="D177" s="38">
        <v>1320</v>
      </c>
      <c r="E177" s="38">
        <f t="shared" si="92"/>
        <v>0</v>
      </c>
      <c r="F177" s="38">
        <v>12270</v>
      </c>
      <c r="G177" s="38">
        <v>5100</v>
      </c>
      <c r="H177" s="38">
        <f t="shared" si="96"/>
        <v>0</v>
      </c>
      <c r="I177" s="38">
        <f t="shared" si="97"/>
        <v>0</v>
      </c>
      <c r="J177" s="38">
        <f t="shared" si="93"/>
        <v>0</v>
      </c>
      <c r="K177" s="69">
        <f t="shared" si="78"/>
        <v>0</v>
      </c>
      <c r="L177" s="38">
        <f>(D3/E244)*E177</f>
        <v>0</v>
      </c>
      <c r="M177" s="38">
        <f>(D4/I244)*I177</f>
        <v>0</v>
      </c>
      <c r="N177" s="38">
        <f t="shared" si="98"/>
        <v>0</v>
      </c>
      <c r="O177" s="38">
        <f t="shared" si="99"/>
        <v>0</v>
      </c>
      <c r="P177" s="38" t="e">
        <f t="shared" si="100"/>
        <v>#DIV/0!</v>
      </c>
      <c r="Q177" s="38">
        <f>(D5/O244)*O177</f>
        <v>0</v>
      </c>
      <c r="R177" s="38">
        <f>(D6/O244)*O177</f>
        <v>0</v>
      </c>
      <c r="S177" s="38">
        <f>(D7/O244)*O177</f>
        <v>0</v>
      </c>
      <c r="T177" s="38">
        <f t="shared" si="95"/>
        <v>0</v>
      </c>
      <c r="U177" s="38" t="e">
        <f>T177/N177</f>
        <v>#DIV/0!</v>
      </c>
      <c r="V177" s="4"/>
    </row>
    <row r="178" spans="1:22" ht="12.75">
      <c r="A178" s="35">
        <v>9503</v>
      </c>
      <c r="B178" s="47"/>
      <c r="C178" s="37">
        <v>0</v>
      </c>
      <c r="D178" s="38">
        <v>3900</v>
      </c>
      <c r="E178" s="38">
        <f t="shared" si="92"/>
        <v>0</v>
      </c>
      <c r="F178" s="38">
        <v>18600</v>
      </c>
      <c r="G178" s="38">
        <v>10500</v>
      </c>
      <c r="H178" s="38">
        <f t="shared" si="96"/>
        <v>0</v>
      </c>
      <c r="I178" s="38">
        <f t="shared" si="97"/>
        <v>0</v>
      </c>
      <c r="J178" s="38">
        <f t="shared" si="93"/>
        <v>0</v>
      </c>
      <c r="K178" s="69">
        <f t="shared" si="78"/>
        <v>0</v>
      </c>
      <c r="L178" s="38">
        <f>(D3/E244)*E178</f>
        <v>0</v>
      </c>
      <c r="M178" s="38">
        <f>(D4/I244)*I178</f>
        <v>0</v>
      </c>
      <c r="N178" s="38">
        <f t="shared" si="98"/>
        <v>0</v>
      </c>
      <c r="O178" s="38">
        <f t="shared" si="99"/>
        <v>0</v>
      </c>
      <c r="P178" s="38" t="e">
        <f t="shared" si="100"/>
        <v>#DIV/0!</v>
      </c>
      <c r="Q178" s="38">
        <f>(D5/O244)*O178</f>
        <v>0</v>
      </c>
      <c r="R178" s="38">
        <f>(D6/O244)*O178</f>
        <v>0</v>
      </c>
      <c r="S178" s="38">
        <f>(D7/O244)*O178</f>
        <v>0</v>
      </c>
      <c r="T178" s="38">
        <f t="shared" si="95"/>
        <v>0</v>
      </c>
      <c r="U178" s="38" t="e">
        <f>T178/N178</f>
        <v>#DIV/0!</v>
      </c>
      <c r="V178" s="4" t="e">
        <f>U178/F7</f>
        <v>#DIV/0!</v>
      </c>
    </row>
    <row r="179" spans="1:22" ht="12.75">
      <c r="A179" s="35">
        <v>9504</v>
      </c>
      <c r="B179" s="47"/>
      <c r="C179" s="37">
        <v>0</v>
      </c>
      <c r="D179" s="38">
        <v>1980</v>
      </c>
      <c r="E179" s="38">
        <f t="shared" si="92"/>
        <v>0</v>
      </c>
      <c r="F179" s="38">
        <v>22880</v>
      </c>
      <c r="G179" s="38">
        <v>12020</v>
      </c>
      <c r="H179" s="38">
        <f t="shared" si="96"/>
        <v>0</v>
      </c>
      <c r="I179" s="38">
        <f t="shared" si="97"/>
        <v>0</v>
      </c>
      <c r="J179" s="38">
        <f t="shared" si="93"/>
        <v>0</v>
      </c>
      <c r="K179" s="69">
        <f t="shared" si="78"/>
        <v>0</v>
      </c>
      <c r="L179" s="38">
        <f>(D3/E244)*E179</f>
        <v>0</v>
      </c>
      <c r="M179" s="38">
        <f>(D4/I244)*I179</f>
        <v>0</v>
      </c>
      <c r="N179" s="38">
        <f t="shared" si="98"/>
        <v>0</v>
      </c>
      <c r="O179" s="38">
        <f t="shared" si="99"/>
        <v>0</v>
      </c>
      <c r="P179" s="38" t="e">
        <f t="shared" si="100"/>
        <v>#DIV/0!</v>
      </c>
      <c r="Q179" s="38">
        <f>(D5/O244)*O179</f>
        <v>0</v>
      </c>
      <c r="R179" s="38">
        <f>(D6/O244)*O179</f>
        <v>0</v>
      </c>
      <c r="S179" s="38">
        <f>(D7/O244)*O179</f>
        <v>0</v>
      </c>
      <c r="T179" s="38">
        <f t="shared" si="95"/>
        <v>0</v>
      </c>
      <c r="U179" s="38" t="e">
        <f>T179/N179</f>
        <v>#DIV/0!</v>
      </c>
      <c r="V179" s="4" t="e">
        <f>U179/F7</f>
        <v>#DIV/0!</v>
      </c>
    </row>
    <row r="180" spans="1:22" ht="12.75">
      <c r="A180" s="35">
        <v>9505</v>
      </c>
      <c r="B180" s="47"/>
      <c r="C180" s="37">
        <v>0</v>
      </c>
      <c r="D180" s="38">
        <v>2700</v>
      </c>
      <c r="E180" s="38">
        <f t="shared" si="92"/>
        <v>0</v>
      </c>
      <c r="F180" s="38">
        <v>12600</v>
      </c>
      <c r="G180" s="38">
        <v>6670</v>
      </c>
      <c r="H180" s="38">
        <f t="shared" si="96"/>
        <v>0</v>
      </c>
      <c r="I180" s="38">
        <f t="shared" si="97"/>
        <v>0</v>
      </c>
      <c r="J180" s="38">
        <f t="shared" si="93"/>
        <v>0</v>
      </c>
      <c r="K180" s="69">
        <f t="shared" si="78"/>
        <v>0</v>
      </c>
      <c r="L180" s="38">
        <f>(D3/E244)*E180</f>
        <v>0</v>
      </c>
      <c r="M180" s="38">
        <f>(D4/I244)*I180</f>
        <v>0</v>
      </c>
      <c r="N180" s="38">
        <f t="shared" si="98"/>
        <v>0</v>
      </c>
      <c r="O180" s="38">
        <f t="shared" si="99"/>
        <v>0</v>
      </c>
      <c r="P180" s="38" t="e">
        <f t="shared" si="100"/>
        <v>#DIV/0!</v>
      </c>
      <c r="Q180" s="38">
        <f>(D5/O244)*O180</f>
        <v>0</v>
      </c>
      <c r="R180" s="38">
        <f>(D6/O244)*O180</f>
        <v>0</v>
      </c>
      <c r="S180" s="38">
        <f>(D7/O244)*O180</f>
        <v>0</v>
      </c>
      <c r="T180" s="38">
        <f t="shared" si="95"/>
        <v>0</v>
      </c>
      <c r="U180" s="38" t="e">
        <f aca="true" t="shared" si="101" ref="U180:U185">T180/N180</f>
        <v>#DIV/0!</v>
      </c>
      <c r="V180" s="4" t="e">
        <f>U180/F7</f>
        <v>#DIV/0!</v>
      </c>
    </row>
    <row r="181" spans="1:22" ht="12.75">
      <c r="A181" s="35">
        <v>9506</v>
      </c>
      <c r="B181" s="47"/>
      <c r="C181" s="37">
        <v>0</v>
      </c>
      <c r="D181" s="38">
        <v>1020</v>
      </c>
      <c r="E181" s="38">
        <f t="shared" si="92"/>
        <v>0</v>
      </c>
      <c r="F181" s="38">
        <v>10200</v>
      </c>
      <c r="G181" s="38">
        <v>4650</v>
      </c>
      <c r="H181" s="38">
        <f t="shared" si="96"/>
        <v>0</v>
      </c>
      <c r="I181" s="38">
        <f t="shared" si="97"/>
        <v>0</v>
      </c>
      <c r="J181" s="38">
        <f t="shared" si="93"/>
        <v>0</v>
      </c>
      <c r="K181" s="69">
        <f t="shared" si="78"/>
        <v>0</v>
      </c>
      <c r="L181" s="38">
        <f>(D3/E244)*E181</f>
        <v>0</v>
      </c>
      <c r="M181" s="38">
        <f>(D4/I244)*I181</f>
        <v>0</v>
      </c>
      <c r="N181" s="38">
        <f t="shared" si="98"/>
        <v>0</v>
      </c>
      <c r="O181" s="38">
        <f t="shared" si="99"/>
        <v>0</v>
      </c>
      <c r="P181" s="38" t="e">
        <f t="shared" si="100"/>
        <v>#DIV/0!</v>
      </c>
      <c r="Q181" s="38">
        <f>(D5/O244)*O181</f>
        <v>0</v>
      </c>
      <c r="R181" s="38">
        <f>(D6/O244)*O181</f>
        <v>0</v>
      </c>
      <c r="S181" s="38">
        <f>(D7/O244)*O181</f>
        <v>0</v>
      </c>
      <c r="T181" s="38">
        <f t="shared" si="95"/>
        <v>0</v>
      </c>
      <c r="U181" s="38" t="e">
        <f t="shared" si="101"/>
        <v>#DIV/0!</v>
      </c>
      <c r="V181" s="4" t="e">
        <f>U181/F7</f>
        <v>#DIV/0!</v>
      </c>
    </row>
    <row r="182" spans="1:22" ht="12.75">
      <c r="A182" s="35">
        <v>9507</v>
      </c>
      <c r="B182" s="47"/>
      <c r="C182" s="37">
        <v>0</v>
      </c>
      <c r="D182" s="38">
        <v>200</v>
      </c>
      <c r="E182" s="38">
        <f t="shared" si="92"/>
        <v>0</v>
      </c>
      <c r="F182" s="38">
        <v>5454</v>
      </c>
      <c r="G182" s="38">
        <v>4050</v>
      </c>
      <c r="H182" s="38">
        <f t="shared" si="96"/>
        <v>0</v>
      </c>
      <c r="I182" s="38">
        <f t="shared" si="97"/>
        <v>0</v>
      </c>
      <c r="J182" s="38">
        <f t="shared" si="93"/>
        <v>0</v>
      </c>
      <c r="K182" s="69">
        <f t="shared" si="78"/>
        <v>0</v>
      </c>
      <c r="L182" s="38">
        <f>(D3/E244)*E182</f>
        <v>0</v>
      </c>
      <c r="M182" s="38">
        <f>(D4/I244)*I182</f>
        <v>0</v>
      </c>
      <c r="N182" s="38">
        <f t="shared" si="98"/>
        <v>0</v>
      </c>
      <c r="O182" s="38">
        <f t="shared" si="99"/>
        <v>0</v>
      </c>
      <c r="P182" s="38" t="e">
        <f t="shared" si="100"/>
        <v>#DIV/0!</v>
      </c>
      <c r="Q182" s="38">
        <f>(D5/O244)*O182</f>
        <v>0</v>
      </c>
      <c r="R182" s="38">
        <f>(D6/O244)*O182</f>
        <v>0</v>
      </c>
      <c r="S182" s="38">
        <f>(D7/O244)*O182</f>
        <v>0</v>
      </c>
      <c r="T182" s="38">
        <f t="shared" si="95"/>
        <v>0</v>
      </c>
      <c r="U182" s="38" t="e">
        <f t="shared" si="101"/>
        <v>#DIV/0!</v>
      </c>
      <c r="V182" s="4" t="e">
        <f>U182/F7</f>
        <v>#DIV/0!</v>
      </c>
    </row>
    <row r="183" spans="1:22" ht="12.75">
      <c r="A183" s="35">
        <v>9508</v>
      </c>
      <c r="B183" s="47"/>
      <c r="C183" s="37">
        <v>0</v>
      </c>
      <c r="D183" s="38">
        <v>2700</v>
      </c>
      <c r="E183" s="38">
        <f t="shared" si="92"/>
        <v>0</v>
      </c>
      <c r="F183" s="38">
        <v>22880</v>
      </c>
      <c r="G183" s="38">
        <v>12200</v>
      </c>
      <c r="H183" s="38">
        <f t="shared" si="96"/>
        <v>0</v>
      </c>
      <c r="I183" s="38">
        <f t="shared" si="97"/>
        <v>0</v>
      </c>
      <c r="J183" s="38">
        <f t="shared" si="93"/>
        <v>0</v>
      </c>
      <c r="K183" s="69">
        <f t="shared" si="78"/>
        <v>0</v>
      </c>
      <c r="L183" s="38">
        <f>(D3/E244)*E183</f>
        <v>0</v>
      </c>
      <c r="M183" s="38">
        <f>(D4/I244)*I183</f>
        <v>0</v>
      </c>
      <c r="N183" s="38">
        <f t="shared" si="98"/>
        <v>0</v>
      </c>
      <c r="O183" s="38">
        <f t="shared" si="99"/>
        <v>0</v>
      </c>
      <c r="P183" s="38" t="e">
        <f t="shared" si="100"/>
        <v>#DIV/0!</v>
      </c>
      <c r="Q183" s="38">
        <f>(D5/O244)*O183</f>
        <v>0</v>
      </c>
      <c r="R183" s="38">
        <f>(D6/O244)*O183</f>
        <v>0</v>
      </c>
      <c r="S183" s="38">
        <f>(D7/O244)*O183</f>
        <v>0</v>
      </c>
      <c r="T183" s="38">
        <f t="shared" si="95"/>
        <v>0</v>
      </c>
      <c r="U183" s="38" t="e">
        <f t="shared" si="101"/>
        <v>#DIV/0!</v>
      </c>
      <c r="V183" s="4" t="e">
        <f>U183/F7</f>
        <v>#DIV/0!</v>
      </c>
    </row>
    <row r="184" spans="1:22" ht="12.75">
      <c r="A184" s="35">
        <v>9509</v>
      </c>
      <c r="B184" s="47"/>
      <c r="C184" s="37">
        <v>0</v>
      </c>
      <c r="D184" s="38">
        <v>3200</v>
      </c>
      <c r="E184" s="38">
        <f t="shared" si="92"/>
        <v>0</v>
      </c>
      <c r="F184" s="38">
        <v>3170</v>
      </c>
      <c r="G184" s="38">
        <v>1950</v>
      </c>
      <c r="H184" s="38">
        <f t="shared" si="96"/>
        <v>0</v>
      </c>
      <c r="I184" s="38">
        <f t="shared" si="97"/>
        <v>0</v>
      </c>
      <c r="J184" s="38">
        <f t="shared" si="93"/>
        <v>0</v>
      </c>
      <c r="K184" s="69">
        <f t="shared" si="78"/>
        <v>0</v>
      </c>
      <c r="L184" s="38">
        <f>(D3/E244)*E184</f>
        <v>0</v>
      </c>
      <c r="M184" s="38">
        <f>(D4/I244)*I184</f>
        <v>0</v>
      </c>
      <c r="N184" s="38">
        <f t="shared" si="98"/>
        <v>0</v>
      </c>
      <c r="O184" s="38">
        <f t="shared" si="99"/>
        <v>0</v>
      </c>
      <c r="P184" s="38" t="e">
        <f t="shared" si="100"/>
        <v>#DIV/0!</v>
      </c>
      <c r="Q184" s="38">
        <f>(D5/O244)*O184</f>
        <v>0</v>
      </c>
      <c r="R184" s="38">
        <f>(D6/O244)*O184</f>
        <v>0</v>
      </c>
      <c r="S184" s="38">
        <f>(D7/O244)*O184</f>
        <v>0</v>
      </c>
      <c r="T184" s="38">
        <f t="shared" si="95"/>
        <v>0</v>
      </c>
      <c r="U184" s="38" t="e">
        <f t="shared" si="101"/>
        <v>#DIV/0!</v>
      </c>
      <c r="V184" s="4" t="e">
        <f>U184/F7</f>
        <v>#DIV/0!</v>
      </c>
    </row>
    <row r="185" spans="1:22" ht="12.75">
      <c r="A185" s="35">
        <v>9510</v>
      </c>
      <c r="B185" s="47"/>
      <c r="C185" s="37">
        <v>0</v>
      </c>
      <c r="D185" s="38">
        <v>200</v>
      </c>
      <c r="E185" s="38">
        <f t="shared" si="92"/>
        <v>0</v>
      </c>
      <c r="F185" s="38">
        <v>1000</v>
      </c>
      <c r="G185" s="38">
        <v>550</v>
      </c>
      <c r="H185" s="38">
        <f t="shared" si="96"/>
        <v>0</v>
      </c>
      <c r="I185" s="38">
        <f t="shared" si="97"/>
        <v>0</v>
      </c>
      <c r="J185" s="38">
        <f t="shared" si="93"/>
        <v>0</v>
      </c>
      <c r="K185" s="69">
        <f t="shared" si="78"/>
        <v>0</v>
      </c>
      <c r="L185" s="38">
        <f>(D3/E244)*E185</f>
        <v>0</v>
      </c>
      <c r="M185" s="38">
        <f>(D4/I244)*I185</f>
        <v>0</v>
      </c>
      <c r="N185" s="38">
        <f t="shared" si="98"/>
        <v>0</v>
      </c>
      <c r="O185" s="38">
        <f t="shared" si="99"/>
        <v>0</v>
      </c>
      <c r="P185" s="38" t="e">
        <f t="shared" si="100"/>
        <v>#DIV/0!</v>
      </c>
      <c r="Q185" s="38">
        <f>(D5/O244)*O185</f>
        <v>0</v>
      </c>
      <c r="R185" s="38">
        <f>(D6/O244)*O185</f>
        <v>0</v>
      </c>
      <c r="S185" s="38">
        <f>(D7/O244)*O185</f>
        <v>0</v>
      </c>
      <c r="T185" s="38">
        <f t="shared" si="95"/>
        <v>0</v>
      </c>
      <c r="U185" s="38" t="e">
        <f t="shared" si="101"/>
        <v>#DIV/0!</v>
      </c>
      <c r="V185" s="4" t="e">
        <f>U185/F7</f>
        <v>#DIV/0!</v>
      </c>
    </row>
    <row r="186" spans="1:22" ht="16.5">
      <c r="A186" s="48" t="s">
        <v>48</v>
      </c>
      <c r="B186" s="47"/>
      <c r="C186" s="37"/>
      <c r="D186" s="38"/>
      <c r="E186" s="38"/>
      <c r="F186" s="38"/>
      <c r="G186" s="38"/>
      <c r="H186" s="38"/>
      <c r="I186" s="38"/>
      <c r="J186" s="38"/>
      <c r="K186" s="69">
        <f t="shared" si="78"/>
        <v>0</v>
      </c>
      <c r="L186" s="38"/>
      <c r="M186" s="38"/>
      <c r="N186" s="38"/>
      <c r="O186" s="38"/>
      <c r="P186" s="38" t="e">
        <f t="shared" si="100"/>
        <v>#DIV/0!</v>
      </c>
      <c r="Q186" s="38"/>
      <c r="R186" s="38"/>
      <c r="S186" s="38"/>
      <c r="T186" s="38"/>
      <c r="U186" s="38"/>
      <c r="V186" s="4"/>
    </row>
    <row r="187" spans="1:22" ht="12.75">
      <c r="A187" s="35">
        <v>9302</v>
      </c>
      <c r="B187" s="47" t="s">
        <v>45</v>
      </c>
      <c r="C187" s="37">
        <v>0</v>
      </c>
      <c r="D187" s="38">
        <v>650</v>
      </c>
      <c r="E187" s="38">
        <f aca="true" t="shared" si="102" ref="E187:E198">(C187*D187)/60</f>
        <v>0</v>
      </c>
      <c r="F187" s="38">
        <v>5300</v>
      </c>
      <c r="G187" s="38">
        <v>2300</v>
      </c>
      <c r="H187" s="38">
        <f t="shared" si="96"/>
        <v>0</v>
      </c>
      <c r="I187" s="38">
        <f t="shared" si="97"/>
        <v>0</v>
      </c>
      <c r="J187" s="38">
        <f aca="true" t="shared" si="103" ref="J187:J198">(C187*G187)/1000</f>
        <v>0</v>
      </c>
      <c r="K187" s="69">
        <f t="shared" si="78"/>
        <v>0</v>
      </c>
      <c r="L187" s="38">
        <f>(D3/E244)*E187</f>
        <v>0</v>
      </c>
      <c r="M187" s="38">
        <f>(D4/I244)*I187</f>
        <v>0</v>
      </c>
      <c r="N187" s="38">
        <f aca="true" t="shared" si="104" ref="N187:N193">C187</f>
        <v>0</v>
      </c>
      <c r="O187" s="38">
        <f aca="true" t="shared" si="105" ref="O187:O192">K187+L187+M187</f>
        <v>0</v>
      </c>
      <c r="P187" s="38" t="e">
        <f t="shared" si="100"/>
        <v>#DIV/0!</v>
      </c>
      <c r="Q187" s="38">
        <f>(D5/O244)*O187</f>
        <v>0</v>
      </c>
      <c r="R187" s="38">
        <f>(D6/O244)*O187</f>
        <v>0</v>
      </c>
      <c r="S187" s="38">
        <f>(D7/O244)*O187</f>
        <v>0</v>
      </c>
      <c r="T187" s="38">
        <f>O187+Q187+R187+S187</f>
        <v>0</v>
      </c>
      <c r="U187" s="38" t="e">
        <f>T187/N187</f>
        <v>#DIV/0!</v>
      </c>
      <c r="V187" s="4" t="e">
        <f>U187/F7</f>
        <v>#DIV/0!</v>
      </c>
    </row>
    <row r="188" spans="1:22" ht="12.75">
      <c r="A188" s="35">
        <v>9301</v>
      </c>
      <c r="B188" s="47"/>
      <c r="C188" s="37">
        <v>792</v>
      </c>
      <c r="D188" s="38">
        <v>1300</v>
      </c>
      <c r="E188" s="38">
        <f t="shared" si="102"/>
        <v>17160</v>
      </c>
      <c r="F188" s="38">
        <v>9500</v>
      </c>
      <c r="G188" s="38">
        <v>4350</v>
      </c>
      <c r="H188" s="38">
        <f t="shared" si="96"/>
        <v>7524</v>
      </c>
      <c r="I188" s="38">
        <f t="shared" si="97"/>
        <v>3445.2</v>
      </c>
      <c r="J188" s="38">
        <f t="shared" si="103"/>
        <v>3445.2</v>
      </c>
      <c r="K188" s="69">
        <f t="shared" si="78"/>
        <v>2257200000</v>
      </c>
      <c r="L188" s="38">
        <f>(D3/E244)*E188</f>
        <v>1705758982.9033782</v>
      </c>
      <c r="M188" s="38">
        <f>(D4/I244)*I188</f>
        <v>222290994.69947535</v>
      </c>
      <c r="N188" s="38">
        <f t="shared" si="104"/>
        <v>792</v>
      </c>
      <c r="O188" s="38">
        <f t="shared" si="105"/>
        <v>4185249977.602854</v>
      </c>
      <c r="P188" s="38">
        <f t="shared" si="100"/>
        <v>5284406.537377341</v>
      </c>
      <c r="Q188" s="38">
        <f>(D5/O244)*O188</f>
        <v>852024131.1398181</v>
      </c>
      <c r="R188" s="38">
        <f>(D6/O244)*O188</f>
        <v>453707383.5431487</v>
      </c>
      <c r="S188" s="38">
        <f>(D7/O244)*O188</f>
        <v>112676894.24463953</v>
      </c>
      <c r="T188" s="38">
        <f>O188+Q188+R188+S188</f>
        <v>5603658386.53046</v>
      </c>
      <c r="U188" s="38">
        <f>T188/N188</f>
        <v>7075326.245619268</v>
      </c>
      <c r="V188" s="4">
        <f>U188/F7</f>
        <v>11.411816525192368</v>
      </c>
    </row>
    <row r="189" spans="1:22" ht="12.75">
      <c r="A189" s="35">
        <v>9303</v>
      </c>
      <c r="B189" s="47"/>
      <c r="C189" s="37">
        <v>0</v>
      </c>
      <c r="D189" s="38">
        <v>700</v>
      </c>
      <c r="E189" s="38">
        <f t="shared" si="102"/>
        <v>0</v>
      </c>
      <c r="F189" s="38">
        <v>5300</v>
      </c>
      <c r="G189" s="38">
        <v>2800</v>
      </c>
      <c r="H189" s="38">
        <f t="shared" si="96"/>
        <v>0</v>
      </c>
      <c r="I189" s="38">
        <f t="shared" si="97"/>
        <v>0</v>
      </c>
      <c r="J189" s="38">
        <f t="shared" si="103"/>
        <v>0</v>
      </c>
      <c r="K189" s="69">
        <f t="shared" si="78"/>
        <v>0</v>
      </c>
      <c r="L189" s="38">
        <f>(D3/E244)*E189</f>
        <v>0</v>
      </c>
      <c r="M189" s="38">
        <f>(D4/I244)*I189</f>
        <v>0</v>
      </c>
      <c r="N189" s="38">
        <f t="shared" si="104"/>
        <v>0</v>
      </c>
      <c r="O189" s="38">
        <f t="shared" si="105"/>
        <v>0</v>
      </c>
      <c r="P189" s="38" t="e">
        <f t="shared" si="100"/>
        <v>#DIV/0!</v>
      </c>
      <c r="Q189" s="38">
        <f>(D5/O244)*O189</f>
        <v>0</v>
      </c>
      <c r="R189" s="38">
        <f>(D6/O244)*O189</f>
        <v>0</v>
      </c>
      <c r="S189" s="38">
        <f>(D7/O244)*O189</f>
        <v>0</v>
      </c>
      <c r="T189" s="38">
        <f>O189+Q189+R189+S189</f>
        <v>0</v>
      </c>
      <c r="U189" s="38" t="e">
        <f>T189/N189</f>
        <v>#DIV/0!</v>
      </c>
      <c r="V189" s="4" t="e">
        <f>U189/F7</f>
        <v>#DIV/0!</v>
      </c>
    </row>
    <row r="190" spans="1:22" ht="12" customHeight="1">
      <c r="A190" s="35">
        <v>9304</v>
      </c>
      <c r="B190" s="47"/>
      <c r="C190" s="37">
        <v>52</v>
      </c>
      <c r="D190" s="38">
        <v>2840</v>
      </c>
      <c r="E190" s="38">
        <f t="shared" si="102"/>
        <v>2461.3333333333335</v>
      </c>
      <c r="F190" s="38">
        <v>21120</v>
      </c>
      <c r="G190" s="38">
        <v>14450</v>
      </c>
      <c r="H190" s="38">
        <f t="shared" si="96"/>
        <v>1098.24</v>
      </c>
      <c r="I190" s="38">
        <f t="shared" si="97"/>
        <v>751.4</v>
      </c>
      <c r="J190" s="38">
        <f t="shared" si="103"/>
        <v>751.4</v>
      </c>
      <c r="K190" s="69">
        <f t="shared" si="78"/>
        <v>329472000</v>
      </c>
      <c r="L190" s="38">
        <f>(D3/E244)*E190</f>
        <v>244664419.7699795</v>
      </c>
      <c r="M190" s="38">
        <f>(D4/I244)*I190</f>
        <v>48481787.2452066</v>
      </c>
      <c r="N190" s="38">
        <f t="shared" si="104"/>
        <v>52</v>
      </c>
      <c r="O190" s="38">
        <f t="shared" si="105"/>
        <v>622618207.0151861</v>
      </c>
      <c r="P190" s="38">
        <f t="shared" si="100"/>
        <v>11973427.057984348</v>
      </c>
      <c r="Q190" s="38">
        <f>(D5/O244)*O190</f>
        <v>126751266.87839721</v>
      </c>
      <c r="R190" s="38">
        <f>(D6/O244)*O190</f>
        <v>67495724.0697445</v>
      </c>
      <c r="S190" s="38">
        <f>(D7/O244)*O190</f>
        <v>16762364.552193139</v>
      </c>
      <c r="T190" s="38">
        <f>O190+Q190+R190+S190</f>
        <v>833627562.5155209</v>
      </c>
      <c r="U190" s="38">
        <f>T190/N190</f>
        <v>16031299.279144634</v>
      </c>
      <c r="V190" s="4">
        <f>U190/F7</f>
        <v>25.85693432120102</v>
      </c>
    </row>
    <row r="191" spans="1:22" ht="13.5" customHeight="1">
      <c r="A191" s="35">
        <v>9305</v>
      </c>
      <c r="B191" s="47"/>
      <c r="C191" s="37">
        <v>306</v>
      </c>
      <c r="D191" s="38">
        <v>703</v>
      </c>
      <c r="E191" s="38">
        <f t="shared" si="102"/>
        <v>3585.3</v>
      </c>
      <c r="F191" s="38">
        <v>10300</v>
      </c>
      <c r="G191" s="38">
        <v>4050</v>
      </c>
      <c r="H191" s="38">
        <f t="shared" si="96"/>
        <v>3151.8</v>
      </c>
      <c r="I191" s="38">
        <f t="shared" si="97"/>
        <v>1239.3</v>
      </c>
      <c r="J191" s="38">
        <f t="shared" si="103"/>
        <v>1239.3</v>
      </c>
      <c r="K191" s="69">
        <f t="shared" si="78"/>
        <v>945540000</v>
      </c>
      <c r="L191" s="38">
        <f>(D3/E244)*E191</f>
        <v>356390307.7740957</v>
      </c>
      <c r="M191" s="38">
        <f>(D4/I244)*I191</f>
        <v>79962042.76415297</v>
      </c>
      <c r="N191" s="38">
        <f t="shared" si="104"/>
        <v>306</v>
      </c>
      <c r="O191" s="38">
        <f t="shared" si="105"/>
        <v>1381892350.5382488</v>
      </c>
      <c r="P191" s="38">
        <f t="shared" si="100"/>
        <v>4515988.073654408</v>
      </c>
      <c r="Q191" s="38">
        <f>(D5/O244)*O191</f>
        <v>281322653.50861645</v>
      </c>
      <c r="R191" s="38">
        <f>(D6/O244)*O191</f>
        <v>149805809.941156</v>
      </c>
      <c r="S191" s="38">
        <f>(D7/O244)*O191</f>
        <v>37203832.28536748</v>
      </c>
      <c r="T191" s="38">
        <f>O191+Q191+R191+S191</f>
        <v>1850224646.2733886</v>
      </c>
      <c r="U191" s="38">
        <f>T191/N191</f>
        <v>6046485.772135257</v>
      </c>
      <c r="V191" s="4">
        <f>U191/F7</f>
        <v>9.752396406669769</v>
      </c>
    </row>
    <row r="192" spans="1:22" ht="14.25" customHeight="1">
      <c r="A192" s="35">
        <v>9306</v>
      </c>
      <c r="B192" s="47"/>
      <c r="C192" s="37">
        <v>0</v>
      </c>
      <c r="D192" s="38">
        <v>2280</v>
      </c>
      <c r="E192" s="38">
        <f t="shared" si="102"/>
        <v>0</v>
      </c>
      <c r="F192" s="38">
        <v>20500</v>
      </c>
      <c r="G192" s="38">
        <v>8450</v>
      </c>
      <c r="H192" s="38">
        <f t="shared" si="96"/>
        <v>0</v>
      </c>
      <c r="I192" s="38">
        <f t="shared" si="97"/>
        <v>0</v>
      </c>
      <c r="J192" s="38">
        <f t="shared" si="103"/>
        <v>0</v>
      </c>
      <c r="K192" s="69">
        <f t="shared" si="78"/>
        <v>0</v>
      </c>
      <c r="L192" s="38">
        <f>(D3/E244)*E192</f>
        <v>0</v>
      </c>
      <c r="M192" s="38">
        <f>(D4/I244)*I192</f>
        <v>0</v>
      </c>
      <c r="N192" s="38">
        <f t="shared" si="104"/>
        <v>0</v>
      </c>
      <c r="O192" s="38">
        <f t="shared" si="105"/>
        <v>0</v>
      </c>
      <c r="P192" s="38" t="e">
        <f t="shared" si="100"/>
        <v>#DIV/0!</v>
      </c>
      <c r="Q192" s="38">
        <f>(D5/O244)*O192</f>
        <v>0</v>
      </c>
      <c r="R192" s="38">
        <f>(D6/O244)*O192</f>
        <v>0</v>
      </c>
      <c r="S192" s="38">
        <f>(D7/O244)*O192</f>
        <v>0</v>
      </c>
      <c r="T192" s="38"/>
      <c r="U192" s="38"/>
      <c r="V192" s="4"/>
    </row>
    <row r="193" spans="1:22" ht="16.5">
      <c r="A193" s="48" t="s">
        <v>49</v>
      </c>
      <c r="B193" s="47"/>
      <c r="C193" s="94"/>
      <c r="D193" s="38"/>
      <c r="E193" s="38"/>
      <c r="F193" s="38"/>
      <c r="G193" s="38"/>
      <c r="H193" s="38"/>
      <c r="I193" s="38"/>
      <c r="J193" s="38"/>
      <c r="K193" s="69">
        <f t="shared" si="78"/>
        <v>0</v>
      </c>
      <c r="L193" s="38"/>
      <c r="M193" s="38"/>
      <c r="N193" s="38">
        <f t="shared" si="104"/>
        <v>0</v>
      </c>
      <c r="O193" s="38"/>
      <c r="P193" s="38"/>
      <c r="Q193" s="38"/>
      <c r="R193" s="38"/>
      <c r="S193" s="38"/>
      <c r="T193" s="38"/>
      <c r="U193" s="38"/>
      <c r="V193" s="4"/>
    </row>
    <row r="194" spans="1:22" ht="12.75">
      <c r="A194" s="35">
        <v>9401</v>
      </c>
      <c r="B194" s="47" t="s">
        <v>50</v>
      </c>
      <c r="C194" s="37">
        <v>0</v>
      </c>
      <c r="D194" s="38">
        <v>676</v>
      </c>
      <c r="E194" s="38">
        <f t="shared" si="102"/>
        <v>0</v>
      </c>
      <c r="F194" s="38">
        <v>7998</v>
      </c>
      <c r="G194" s="38">
        <v>3725</v>
      </c>
      <c r="H194" s="38">
        <f aca="true" t="shared" si="106" ref="H194:H199">(C194*F194)/1000</f>
        <v>0</v>
      </c>
      <c r="I194" s="38">
        <f aca="true" t="shared" si="107" ref="I194:I199">(C194*G194)/1000</f>
        <v>0</v>
      </c>
      <c r="J194" s="38">
        <f t="shared" si="103"/>
        <v>0</v>
      </c>
      <c r="K194" s="69">
        <f t="shared" si="78"/>
        <v>0</v>
      </c>
      <c r="L194" s="38">
        <f>(D3/E244)*E194</f>
        <v>0</v>
      </c>
      <c r="M194" s="38">
        <f>(D4/I244)*I194</f>
        <v>0</v>
      </c>
      <c r="N194" s="38">
        <f aca="true" t="shared" si="108" ref="N194:N199">C194</f>
        <v>0</v>
      </c>
      <c r="O194" s="38">
        <f aca="true" t="shared" si="109" ref="O194:O199">K194+L194+M194</f>
        <v>0</v>
      </c>
      <c r="P194" s="38" t="e">
        <f>O194/N194</f>
        <v>#DIV/0!</v>
      </c>
      <c r="Q194" s="38">
        <f>(D5/O244)*O194</f>
        <v>0</v>
      </c>
      <c r="R194" s="38">
        <f>(D6/O244)*O194</f>
        <v>0</v>
      </c>
      <c r="S194" s="38">
        <f>(D7/O244)*O194</f>
        <v>0</v>
      </c>
      <c r="T194" s="38">
        <f aca="true" t="shared" si="110" ref="T194:T199">O194+Q194+R194+S194</f>
        <v>0</v>
      </c>
      <c r="U194" s="38" t="e">
        <f>T194/N194</f>
        <v>#DIV/0!</v>
      </c>
      <c r="V194" s="4" t="e">
        <f>U194/F7</f>
        <v>#DIV/0!</v>
      </c>
    </row>
    <row r="195" spans="1:22" ht="12.75">
      <c r="A195" s="35">
        <f>A194+1</f>
        <v>9402</v>
      </c>
      <c r="B195" s="47"/>
      <c r="C195" s="37">
        <v>0</v>
      </c>
      <c r="D195" s="38">
        <v>706</v>
      </c>
      <c r="E195" s="38">
        <f t="shared" si="102"/>
        <v>0</v>
      </c>
      <c r="F195" s="38">
        <v>7998</v>
      </c>
      <c r="G195" s="38">
        <v>3525</v>
      </c>
      <c r="H195" s="38">
        <f t="shared" si="106"/>
        <v>0</v>
      </c>
      <c r="I195" s="38">
        <f t="shared" si="107"/>
        <v>0</v>
      </c>
      <c r="J195" s="38">
        <f t="shared" si="103"/>
        <v>0</v>
      </c>
      <c r="K195" s="69">
        <f t="shared" si="78"/>
        <v>0</v>
      </c>
      <c r="L195" s="38">
        <f>(D3/E244)*E195</f>
        <v>0</v>
      </c>
      <c r="M195" s="38">
        <f>(D4/I244)*I195</f>
        <v>0</v>
      </c>
      <c r="N195" s="38">
        <f t="shared" si="108"/>
        <v>0</v>
      </c>
      <c r="O195" s="38">
        <f t="shared" si="109"/>
        <v>0</v>
      </c>
      <c r="P195" s="38" t="e">
        <f>O195/N195</f>
        <v>#DIV/0!</v>
      </c>
      <c r="Q195" s="38">
        <f>(D5/O244)*O195</f>
        <v>0</v>
      </c>
      <c r="R195" s="38">
        <f>(D6/O244)*O195</f>
        <v>0</v>
      </c>
      <c r="S195" s="38">
        <f>(D7/O244)*O195</f>
        <v>0</v>
      </c>
      <c r="T195" s="38">
        <f t="shared" si="110"/>
        <v>0</v>
      </c>
      <c r="U195" s="38" t="e">
        <f>T195/N195</f>
        <v>#DIV/0!</v>
      </c>
      <c r="V195" s="4" t="e">
        <f>U195/F7</f>
        <v>#DIV/0!</v>
      </c>
    </row>
    <row r="196" spans="1:22" ht="12.75">
      <c r="A196" s="35">
        <f>A195+1</f>
        <v>9403</v>
      </c>
      <c r="B196" s="47"/>
      <c r="C196" s="37">
        <v>372</v>
      </c>
      <c r="D196" s="38">
        <v>146</v>
      </c>
      <c r="E196" s="38">
        <f t="shared" si="102"/>
        <v>905.2</v>
      </c>
      <c r="F196" s="38">
        <v>9360</v>
      </c>
      <c r="G196" s="38">
        <v>4580</v>
      </c>
      <c r="H196" s="38">
        <f t="shared" si="106"/>
        <v>3481.92</v>
      </c>
      <c r="I196" s="38">
        <f t="shared" si="107"/>
        <v>1703.76</v>
      </c>
      <c r="J196" s="38">
        <f t="shared" si="103"/>
        <v>1703.76</v>
      </c>
      <c r="K196" s="69">
        <f t="shared" si="78"/>
        <v>1044576000</v>
      </c>
      <c r="L196" s="38">
        <f>(D3/E244)*E196</f>
        <v>89979780.38019453</v>
      </c>
      <c r="M196" s="38">
        <f>(D4/I244)*I196</f>
        <v>109929903.96179558</v>
      </c>
      <c r="N196" s="38">
        <f t="shared" si="108"/>
        <v>372</v>
      </c>
      <c r="O196" s="38">
        <f t="shared" si="109"/>
        <v>1244485684.34199</v>
      </c>
      <c r="P196" s="38">
        <f>O196/N196</f>
        <v>3345391.624575242</v>
      </c>
      <c r="Q196" s="38">
        <f>(D5/O244)*O196</f>
        <v>253349701.83184665</v>
      </c>
      <c r="R196" s="38">
        <f>(D6/O244)*O196</f>
        <v>134910064.32621935</v>
      </c>
      <c r="S196" s="38">
        <f>(D7/O244)*O196</f>
        <v>33504517.673729368</v>
      </c>
      <c r="T196" s="38">
        <f t="shared" si="110"/>
        <v>1666249968.1737854</v>
      </c>
      <c r="U196" s="38">
        <f>T196/N196</f>
        <v>4479166.581112326</v>
      </c>
      <c r="V196" s="4">
        <f>U196/F7</f>
        <v>7.224462227600526</v>
      </c>
    </row>
    <row r="197" spans="1:22" ht="12.75">
      <c r="A197" s="35">
        <f>A196+1</f>
        <v>9404</v>
      </c>
      <c r="B197" s="47"/>
      <c r="C197" s="37">
        <v>345</v>
      </c>
      <c r="D197" s="38">
        <v>110</v>
      </c>
      <c r="E197" s="38">
        <f t="shared" si="102"/>
        <v>632.5</v>
      </c>
      <c r="F197" s="38">
        <v>9360</v>
      </c>
      <c r="G197" s="38">
        <v>3180</v>
      </c>
      <c r="H197" s="38">
        <f t="shared" si="106"/>
        <v>3229.2</v>
      </c>
      <c r="I197" s="38">
        <f t="shared" si="107"/>
        <v>1097.1</v>
      </c>
      <c r="J197" s="38">
        <f t="shared" si="103"/>
        <v>1097.1</v>
      </c>
      <c r="K197" s="69">
        <f t="shared" si="78"/>
        <v>968760000</v>
      </c>
      <c r="L197" s="38">
        <f>(D3/E244)*E197</f>
        <v>62872526.6134258</v>
      </c>
      <c r="M197" s="38">
        <f>(D4/I244)*I197</f>
        <v>70787022.6067556</v>
      </c>
      <c r="N197" s="38">
        <f t="shared" si="108"/>
        <v>345</v>
      </c>
      <c r="O197" s="38">
        <f t="shared" si="109"/>
        <v>1102419549.2201815</v>
      </c>
      <c r="P197" s="38">
        <f>O197/N197</f>
        <v>3195418.983246903</v>
      </c>
      <c r="Q197" s="38">
        <f>(D5/O244)*O197</f>
        <v>224428185.55699798</v>
      </c>
      <c r="R197" s="38">
        <f>(D6/O244)*O197</f>
        <v>119509203.01539241</v>
      </c>
      <c r="S197" s="38">
        <f>(D7/O244)*O197</f>
        <v>29679759.064678926</v>
      </c>
      <c r="T197" s="38">
        <f t="shared" si="110"/>
        <v>1476036696.8572507</v>
      </c>
      <c r="U197" s="38">
        <f>T197/N197</f>
        <v>4278367.237267394</v>
      </c>
      <c r="V197" s="4">
        <f>U197/F7</f>
        <v>6.900592318173215</v>
      </c>
    </row>
    <row r="198" spans="1:22" ht="12.75">
      <c r="A198" s="35">
        <f>A197+1</f>
        <v>9405</v>
      </c>
      <c r="B198" s="47"/>
      <c r="C198" s="37">
        <v>0</v>
      </c>
      <c r="D198" s="38">
        <v>110</v>
      </c>
      <c r="E198" s="38">
        <f t="shared" si="102"/>
        <v>0</v>
      </c>
      <c r="F198" s="38">
        <v>6730</v>
      </c>
      <c r="G198" s="38">
        <v>2600</v>
      </c>
      <c r="H198" s="38">
        <f t="shared" si="106"/>
        <v>0</v>
      </c>
      <c r="I198" s="38">
        <f t="shared" si="107"/>
        <v>0</v>
      </c>
      <c r="J198" s="38">
        <f t="shared" si="103"/>
        <v>0</v>
      </c>
      <c r="K198" s="69">
        <f t="shared" si="78"/>
        <v>0</v>
      </c>
      <c r="L198" s="38">
        <f>(D3/E244)*E198</f>
        <v>0</v>
      </c>
      <c r="M198" s="38">
        <f>(D4/I244)*I198</f>
        <v>0</v>
      </c>
      <c r="N198" s="38">
        <f t="shared" si="108"/>
        <v>0</v>
      </c>
      <c r="O198" s="38">
        <f t="shared" si="109"/>
        <v>0</v>
      </c>
      <c r="P198" s="38" t="e">
        <f aca="true" t="shared" si="111" ref="P198:P205">O198/N198</f>
        <v>#DIV/0!</v>
      </c>
      <c r="Q198" s="38">
        <f>(D5/O244)*O198</f>
        <v>0</v>
      </c>
      <c r="R198" s="38">
        <f>(D6/O244)*O198</f>
        <v>0</v>
      </c>
      <c r="S198" s="38">
        <f>(D7/O244)*O198</f>
        <v>0</v>
      </c>
      <c r="T198" s="38">
        <f t="shared" si="110"/>
        <v>0</v>
      </c>
      <c r="U198" s="38" t="e">
        <f aca="true" t="shared" si="112" ref="U198:U205">T198/N198</f>
        <v>#DIV/0!</v>
      </c>
      <c r="V198" s="4" t="e">
        <f>U198/F7</f>
        <v>#DIV/0!</v>
      </c>
    </row>
    <row r="199" spans="1:22" ht="12.75">
      <c r="A199" s="35">
        <v>9407</v>
      </c>
      <c r="B199" s="47"/>
      <c r="C199" s="37">
        <v>0</v>
      </c>
      <c r="D199" s="38">
        <v>146</v>
      </c>
      <c r="E199" s="38">
        <f>(C199*D199)/60</f>
        <v>0</v>
      </c>
      <c r="F199" s="38">
        <v>6730</v>
      </c>
      <c r="G199" s="38">
        <v>4000</v>
      </c>
      <c r="H199" s="38">
        <f t="shared" si="106"/>
        <v>0</v>
      </c>
      <c r="I199" s="38">
        <f t="shared" si="107"/>
        <v>0</v>
      </c>
      <c r="J199" s="38">
        <f>(C199*G199)/1000</f>
        <v>0</v>
      </c>
      <c r="K199" s="69">
        <f t="shared" si="78"/>
        <v>0</v>
      </c>
      <c r="L199" s="38">
        <f>(D3/E244)*E199</f>
        <v>0</v>
      </c>
      <c r="M199" s="38">
        <f>(D4/I244)*I199</f>
        <v>0</v>
      </c>
      <c r="N199" s="38">
        <f t="shared" si="108"/>
        <v>0</v>
      </c>
      <c r="O199" s="38">
        <f t="shared" si="109"/>
        <v>0</v>
      </c>
      <c r="P199" s="38" t="e">
        <f t="shared" si="111"/>
        <v>#DIV/0!</v>
      </c>
      <c r="Q199" s="38">
        <f>(D5/O244)*O199</f>
        <v>0</v>
      </c>
      <c r="R199" s="38">
        <f>(D6/O244)*O199</f>
        <v>0</v>
      </c>
      <c r="S199" s="38">
        <f>(D7/O244)*O199</f>
        <v>0</v>
      </c>
      <c r="T199" s="38">
        <f t="shared" si="110"/>
        <v>0</v>
      </c>
      <c r="U199" s="38" t="e">
        <f t="shared" si="112"/>
        <v>#DIV/0!</v>
      </c>
      <c r="V199" s="4" t="e">
        <f>U199/F7</f>
        <v>#DIV/0!</v>
      </c>
    </row>
    <row r="200" spans="1:22" ht="16.5">
      <c r="A200" s="48" t="s">
        <v>51</v>
      </c>
      <c r="B200" s="47"/>
      <c r="C200" s="94"/>
      <c r="D200" s="38"/>
      <c r="E200" s="38"/>
      <c r="F200" s="38"/>
      <c r="G200" s="38"/>
      <c r="H200" s="38"/>
      <c r="I200" s="38"/>
      <c r="J200" s="38"/>
      <c r="K200" s="69">
        <f t="shared" si="78"/>
        <v>0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4"/>
    </row>
    <row r="201" spans="1:22" ht="12.75">
      <c r="A201" s="35">
        <v>9601</v>
      </c>
      <c r="B201" s="47" t="s">
        <v>42</v>
      </c>
      <c r="C201" s="37">
        <v>0</v>
      </c>
      <c r="D201" s="38">
        <v>1400</v>
      </c>
      <c r="E201" s="38">
        <f>(C201*D201)/60</f>
        <v>0</v>
      </c>
      <c r="F201" s="38">
        <v>12500</v>
      </c>
      <c r="G201" s="38">
        <v>5500</v>
      </c>
      <c r="H201" s="38">
        <f>(C201*F201)/1000</f>
        <v>0</v>
      </c>
      <c r="I201" s="38">
        <f>(C201*G201)/1000</f>
        <v>0</v>
      </c>
      <c r="J201" s="38">
        <f>(C201*G201)/1000</f>
        <v>0</v>
      </c>
      <c r="K201" s="69">
        <f t="shared" si="78"/>
        <v>0</v>
      </c>
      <c r="L201" s="38">
        <f>(D3/E244)*E201</f>
        <v>0</v>
      </c>
      <c r="M201" s="38">
        <f>(D4/I244)*I201</f>
        <v>0</v>
      </c>
      <c r="N201" s="38">
        <f aca="true" t="shared" si="113" ref="N201:N209">C201</f>
        <v>0</v>
      </c>
      <c r="O201" s="38">
        <f>K201+L201+M201</f>
        <v>0</v>
      </c>
      <c r="P201" s="38" t="e">
        <f t="shared" si="111"/>
        <v>#DIV/0!</v>
      </c>
      <c r="Q201" s="38">
        <f>(D5/O244)*O201</f>
        <v>0</v>
      </c>
      <c r="R201" s="38">
        <f>(D6/O244)*O201</f>
        <v>0</v>
      </c>
      <c r="S201" s="38">
        <f>(D7/O244)*O201</f>
        <v>0</v>
      </c>
      <c r="T201" s="38">
        <f>O201+Q201+R201+S201</f>
        <v>0</v>
      </c>
      <c r="U201" s="38" t="e">
        <f t="shared" si="112"/>
        <v>#DIV/0!</v>
      </c>
      <c r="V201" s="4" t="e">
        <f>U201/F7</f>
        <v>#DIV/0!</v>
      </c>
    </row>
    <row r="202" spans="1:22" ht="12.75">
      <c r="A202" s="35">
        <v>9602</v>
      </c>
      <c r="B202" s="47"/>
      <c r="C202" s="37">
        <v>0</v>
      </c>
      <c r="D202" s="38">
        <v>2538</v>
      </c>
      <c r="E202" s="38">
        <f aca="true" t="shared" si="114" ref="E202:E217">(C202*D202)/60</f>
        <v>0</v>
      </c>
      <c r="F202" s="38">
        <v>23750</v>
      </c>
      <c r="G202" s="38">
        <v>12900</v>
      </c>
      <c r="H202" s="38">
        <f>(C202*F202)/1000</f>
        <v>0</v>
      </c>
      <c r="I202" s="38">
        <f>(C202*G202)/1000</f>
        <v>0</v>
      </c>
      <c r="J202" s="38">
        <f aca="true" t="shared" si="115" ref="J202:J217">(C202*G202)/1000</f>
        <v>0</v>
      </c>
      <c r="K202" s="69">
        <f t="shared" si="78"/>
        <v>0</v>
      </c>
      <c r="L202" s="38">
        <f>(D3/E244)*E202</f>
        <v>0</v>
      </c>
      <c r="M202" s="38">
        <f>(D4/I244)*I202</f>
        <v>0</v>
      </c>
      <c r="N202" s="38">
        <f t="shared" si="113"/>
        <v>0</v>
      </c>
      <c r="O202" s="38">
        <f aca="true" t="shared" si="116" ref="O202:O217">K202+L202+M202</f>
        <v>0</v>
      </c>
      <c r="P202" s="38" t="e">
        <f t="shared" si="111"/>
        <v>#DIV/0!</v>
      </c>
      <c r="Q202" s="38">
        <f>(D5/O244)*O202</f>
        <v>0</v>
      </c>
      <c r="R202" s="38">
        <f>(D6/O244)*O202</f>
        <v>0</v>
      </c>
      <c r="S202" s="38">
        <f>(D7/O244)*O202</f>
        <v>0</v>
      </c>
      <c r="T202" s="38">
        <f>O202+Q202+R202+S202</f>
        <v>0</v>
      </c>
      <c r="U202" s="38" t="e">
        <f t="shared" si="112"/>
        <v>#DIV/0!</v>
      </c>
      <c r="V202" s="4" t="e">
        <f>U202/F7</f>
        <v>#DIV/0!</v>
      </c>
    </row>
    <row r="203" spans="1:22" ht="12.75">
      <c r="A203" s="35">
        <v>9603</v>
      </c>
      <c r="B203" s="47"/>
      <c r="C203" s="37">
        <v>1</v>
      </c>
      <c r="D203" s="38">
        <v>751</v>
      </c>
      <c r="E203" s="38">
        <f t="shared" si="114"/>
        <v>12.516666666666667</v>
      </c>
      <c r="F203" s="38">
        <v>6177</v>
      </c>
      <c r="G203" s="38">
        <v>3650</v>
      </c>
      <c r="H203" s="38">
        <f>(C203*F203)/1000</f>
        <v>6.177</v>
      </c>
      <c r="I203" s="38">
        <f>(C203*G203)/1000</f>
        <v>3.65</v>
      </c>
      <c r="J203" s="38">
        <f t="shared" si="115"/>
        <v>3.65</v>
      </c>
      <c r="K203" s="69">
        <f t="shared" si="78"/>
        <v>1853099.9999999998</v>
      </c>
      <c r="L203" s="38">
        <f>(D3/E244)*E203</f>
        <v>1244196.7717175963</v>
      </c>
      <c r="M203" s="38">
        <f>(D4/I244)*I203</f>
        <v>235505.0884282727</v>
      </c>
      <c r="N203" s="38">
        <f t="shared" si="113"/>
        <v>1</v>
      </c>
      <c r="O203" s="38">
        <f t="shared" si="116"/>
        <v>3332801.8601458687</v>
      </c>
      <c r="P203" s="38">
        <f t="shared" si="111"/>
        <v>3332801.8601458687</v>
      </c>
      <c r="Q203" s="38">
        <f>(D5/O244)*O203</f>
        <v>678484.5885784772</v>
      </c>
      <c r="R203" s="38">
        <f>(D6/O244)*O203</f>
        <v>361296.65370683593</v>
      </c>
      <c r="S203" s="38">
        <f>(D7/O244)*O203</f>
        <v>89726.96129111089</v>
      </c>
      <c r="T203" s="38">
        <f>O203+Q203+R203+S203</f>
        <v>4462310.063722293</v>
      </c>
      <c r="U203" s="38">
        <f t="shared" si="112"/>
        <v>4462310.063722293</v>
      </c>
      <c r="V203" s="4">
        <f>U203/F7</f>
        <v>7.197274296326279</v>
      </c>
    </row>
    <row r="204" spans="1:22" ht="12.75">
      <c r="A204" s="35">
        <v>9603</v>
      </c>
      <c r="B204" s="47"/>
      <c r="C204" s="37">
        <v>0</v>
      </c>
      <c r="D204" s="38">
        <v>865</v>
      </c>
      <c r="E204" s="38">
        <f t="shared" si="114"/>
        <v>0</v>
      </c>
      <c r="F204" s="38">
        <v>6177</v>
      </c>
      <c r="G204" s="38">
        <v>3200</v>
      </c>
      <c r="H204" s="38">
        <f>(C204*F204)/1000</f>
        <v>0</v>
      </c>
      <c r="I204" s="38">
        <f>(C204*G204)/1000</f>
        <v>0</v>
      </c>
      <c r="J204" s="38">
        <f t="shared" si="115"/>
        <v>0</v>
      </c>
      <c r="K204" s="69">
        <f aca="true" t="shared" si="117" ref="K204:K243">H204*300000</f>
        <v>0</v>
      </c>
      <c r="L204" s="38">
        <f>(D3/E244)*E204</f>
        <v>0</v>
      </c>
      <c r="M204" s="38">
        <f>(D4/I244)*I204</f>
        <v>0</v>
      </c>
      <c r="N204" s="38">
        <f t="shared" si="113"/>
        <v>0</v>
      </c>
      <c r="O204" s="38">
        <f t="shared" si="116"/>
        <v>0</v>
      </c>
      <c r="P204" s="38" t="e">
        <f t="shared" si="111"/>
        <v>#DIV/0!</v>
      </c>
      <c r="Q204" s="38">
        <f>(D5/O244)*O204</f>
        <v>0</v>
      </c>
      <c r="R204" s="38">
        <f>(D6/O244)*O204</f>
        <v>0</v>
      </c>
      <c r="S204" s="38">
        <f>(D7/O244)*O204</f>
        <v>0</v>
      </c>
      <c r="T204" s="38">
        <f>O204+Q204+R204+S204</f>
        <v>0</v>
      </c>
      <c r="U204" s="38" t="e">
        <f t="shared" si="112"/>
        <v>#DIV/0!</v>
      </c>
      <c r="V204" s="4" t="e">
        <f>U204/F7</f>
        <v>#DIV/0!</v>
      </c>
    </row>
    <row r="205" spans="1:22" ht="12.75">
      <c r="A205" s="35">
        <v>9604</v>
      </c>
      <c r="B205" s="47"/>
      <c r="C205" s="49">
        <v>0</v>
      </c>
      <c r="D205" s="38">
        <v>1000</v>
      </c>
      <c r="E205" s="38">
        <f t="shared" si="114"/>
        <v>0</v>
      </c>
      <c r="F205" s="38">
        <v>7216</v>
      </c>
      <c r="G205" s="38">
        <v>3700</v>
      </c>
      <c r="H205" s="38">
        <f>(C205*F205)/1000</f>
        <v>0</v>
      </c>
      <c r="I205" s="38">
        <f>(C205*G205)/1000</f>
        <v>0</v>
      </c>
      <c r="J205" s="38">
        <f t="shared" si="115"/>
        <v>0</v>
      </c>
      <c r="K205" s="69">
        <f t="shared" si="117"/>
        <v>0</v>
      </c>
      <c r="L205" s="38">
        <f>(D3/E244)*E205</f>
        <v>0</v>
      </c>
      <c r="M205" s="38">
        <f>(D4/I244)*I205</f>
        <v>0</v>
      </c>
      <c r="N205" s="38">
        <f t="shared" si="113"/>
        <v>0</v>
      </c>
      <c r="O205" s="38">
        <f t="shared" si="116"/>
        <v>0</v>
      </c>
      <c r="P205" s="38" t="e">
        <f t="shared" si="111"/>
        <v>#DIV/0!</v>
      </c>
      <c r="Q205" s="38">
        <f>(D5/O244)*O205</f>
        <v>0</v>
      </c>
      <c r="R205" s="38">
        <f>(D6/O244)*O205</f>
        <v>0</v>
      </c>
      <c r="S205" s="38">
        <f>(D7/O244)*O205</f>
        <v>0</v>
      </c>
      <c r="T205" s="38">
        <f>O205+Q205+R205+S205</f>
        <v>0</v>
      </c>
      <c r="U205" s="38" t="e">
        <f t="shared" si="112"/>
        <v>#DIV/0!</v>
      </c>
      <c r="V205" s="4" t="e">
        <f>U205/F7</f>
        <v>#DIV/0!</v>
      </c>
    </row>
    <row r="206" spans="1:22" ht="16.5">
      <c r="A206" s="48" t="s">
        <v>52</v>
      </c>
      <c r="B206" s="47"/>
      <c r="C206" s="94"/>
      <c r="D206" s="38"/>
      <c r="E206" s="38"/>
      <c r="F206" s="38"/>
      <c r="G206" s="38"/>
      <c r="H206" s="38"/>
      <c r="I206" s="38"/>
      <c r="J206" s="38"/>
      <c r="K206" s="69">
        <f t="shared" si="117"/>
        <v>0</v>
      </c>
      <c r="L206" s="38"/>
      <c r="M206" s="38"/>
      <c r="N206" s="38">
        <f t="shared" si="113"/>
        <v>0</v>
      </c>
      <c r="O206" s="38"/>
      <c r="P206" s="38"/>
      <c r="Q206" s="38"/>
      <c r="R206" s="38"/>
      <c r="S206" s="38"/>
      <c r="T206" s="38"/>
      <c r="U206" s="38"/>
      <c r="V206" s="4"/>
    </row>
    <row r="207" spans="1:22" ht="12.75">
      <c r="A207" s="35">
        <v>9701</v>
      </c>
      <c r="B207" s="47" t="s">
        <v>42</v>
      </c>
      <c r="C207" s="37">
        <v>466</v>
      </c>
      <c r="D207" s="38">
        <v>1500</v>
      </c>
      <c r="E207" s="38">
        <f t="shared" si="114"/>
        <v>11650</v>
      </c>
      <c r="F207" s="38">
        <v>9110</v>
      </c>
      <c r="G207" s="38">
        <v>4500</v>
      </c>
      <c r="H207" s="38">
        <f aca="true" t="shared" si="118" ref="H207:H222">(C207*F207)/1000</f>
        <v>4245.26</v>
      </c>
      <c r="I207" s="38">
        <f aca="true" t="shared" si="119" ref="I207:I222">(C207*G207)/1000</f>
        <v>2097</v>
      </c>
      <c r="J207" s="38">
        <f t="shared" si="115"/>
        <v>2097</v>
      </c>
      <c r="K207" s="69">
        <f t="shared" si="117"/>
        <v>1273578000</v>
      </c>
      <c r="L207" s="38">
        <f>(D3/E244)*E207</f>
        <v>1158047328.1366174</v>
      </c>
      <c r="M207" s="38">
        <f>(D4/I244)*I207</f>
        <v>135302512.4476953</v>
      </c>
      <c r="N207" s="38">
        <f t="shared" si="113"/>
        <v>466</v>
      </c>
      <c r="O207" s="38">
        <f t="shared" si="116"/>
        <v>2566927840.584313</v>
      </c>
      <c r="P207" s="38">
        <f>O207/N207</f>
        <v>5508428.842455607</v>
      </c>
      <c r="Q207" s="38">
        <f>(D5/O244)*O207</f>
        <v>522569613.4702889</v>
      </c>
      <c r="R207" s="38">
        <f>(D6/O244)*O207</f>
        <v>278271099.82152843</v>
      </c>
      <c r="S207" s="38">
        <f>(D7/O244)*O207</f>
        <v>69107809.1810423</v>
      </c>
      <c r="T207" s="38">
        <f aca="true" t="shared" si="120" ref="T207:T222">O207+Q207+R207+S207</f>
        <v>3436876363.0571723</v>
      </c>
      <c r="U207" s="38">
        <f>T207/N207</f>
        <v>7375271.165358739</v>
      </c>
      <c r="V207" s="4">
        <f>U207/F7</f>
        <v>11.895598653804418</v>
      </c>
    </row>
    <row r="208" spans="1:22" ht="12.75">
      <c r="A208" s="35">
        <v>9702</v>
      </c>
      <c r="B208" s="47"/>
      <c r="C208" s="37">
        <v>1</v>
      </c>
      <c r="D208" s="38">
        <v>2840</v>
      </c>
      <c r="E208" s="38">
        <f t="shared" si="114"/>
        <v>47.333333333333336</v>
      </c>
      <c r="F208" s="38">
        <v>21528</v>
      </c>
      <c r="G208" s="38">
        <v>13000</v>
      </c>
      <c r="H208" s="38">
        <f t="shared" si="118"/>
        <v>21.528</v>
      </c>
      <c r="I208" s="38">
        <f t="shared" si="119"/>
        <v>13</v>
      </c>
      <c r="J208" s="38">
        <f t="shared" si="115"/>
        <v>13</v>
      </c>
      <c r="K208" s="69">
        <f t="shared" si="117"/>
        <v>6458400</v>
      </c>
      <c r="L208" s="38">
        <f>(D3/E244)*E208</f>
        <v>4705084.995576529</v>
      </c>
      <c r="M208" s="38">
        <f>(D4/I244)*I208</f>
        <v>838785.2464568617</v>
      </c>
      <c r="N208" s="38">
        <f t="shared" si="113"/>
        <v>1</v>
      </c>
      <c r="O208" s="38">
        <f t="shared" si="116"/>
        <v>12002270.24203339</v>
      </c>
      <c r="P208" s="38">
        <f>O208/N208</f>
        <v>12002270.24203339</v>
      </c>
      <c r="Q208" s="38">
        <f>(D5/O244)*O208</f>
        <v>2443396.196021479</v>
      </c>
      <c r="R208" s="38">
        <f>(D6/O244)*O208</f>
        <v>1301121.4759529708</v>
      </c>
      <c r="S208" s="38">
        <f>(D7/O244)*O208</f>
        <v>323129.6916538709</v>
      </c>
      <c r="T208" s="38">
        <f t="shared" si="120"/>
        <v>16069917.605661709</v>
      </c>
      <c r="U208" s="38">
        <f>T208/N208</f>
        <v>16069917.605661709</v>
      </c>
      <c r="V208" s="4">
        <f>U208/F7</f>
        <v>25.91922194461566</v>
      </c>
    </row>
    <row r="209" spans="1:22" ht="12.75">
      <c r="A209" s="35">
        <v>9703</v>
      </c>
      <c r="B209" s="47"/>
      <c r="C209" s="37">
        <v>2</v>
      </c>
      <c r="D209" s="38">
        <v>2280</v>
      </c>
      <c r="E209" s="38">
        <f t="shared" si="114"/>
        <v>76</v>
      </c>
      <c r="F209" s="38">
        <v>20500</v>
      </c>
      <c r="G209" s="38">
        <v>8450</v>
      </c>
      <c r="H209" s="38">
        <f t="shared" si="118"/>
        <v>41</v>
      </c>
      <c r="I209" s="38">
        <f t="shared" si="119"/>
        <v>16.9</v>
      </c>
      <c r="J209" s="38">
        <f t="shared" si="115"/>
        <v>16.9</v>
      </c>
      <c r="K209" s="69">
        <f t="shared" si="117"/>
        <v>12300000</v>
      </c>
      <c r="L209" s="38">
        <f>(D3/E244)*E209</f>
        <v>7554643.514024286</v>
      </c>
      <c r="M209" s="38">
        <f>(D4/I244)*I209</f>
        <v>1090420.8203939202</v>
      </c>
      <c r="N209" s="38">
        <f t="shared" si="113"/>
        <v>2</v>
      </c>
      <c r="O209" s="38">
        <f t="shared" si="116"/>
        <v>20945064.334418207</v>
      </c>
      <c r="P209" s="38">
        <f>O209/N209</f>
        <v>10472532.167209104</v>
      </c>
      <c r="Q209" s="38">
        <f>(D5/O244)*O209</f>
        <v>4263950.859972665</v>
      </c>
      <c r="R209" s="38">
        <f>(D6/O244)*O209</f>
        <v>2270576.521872347</v>
      </c>
      <c r="S209" s="38">
        <f>(D7/O244)*O209</f>
        <v>563891.0009165428</v>
      </c>
      <c r="T209" s="38">
        <f t="shared" si="120"/>
        <v>28043482.717179764</v>
      </c>
      <c r="U209" s="38">
        <f>T209/N209</f>
        <v>14021741.358589882</v>
      </c>
      <c r="V209" s="4">
        <f>U209/F7</f>
        <v>22.615711868693356</v>
      </c>
    </row>
    <row r="210" spans="1:22" ht="16.5">
      <c r="A210" s="48" t="s">
        <v>53</v>
      </c>
      <c r="B210" s="47"/>
      <c r="C210" s="94"/>
      <c r="D210" s="38"/>
      <c r="E210" s="38"/>
      <c r="F210" s="38"/>
      <c r="G210" s="38"/>
      <c r="H210" s="38"/>
      <c r="I210" s="38"/>
      <c r="J210" s="38"/>
      <c r="K210" s="69">
        <f t="shared" si="117"/>
        <v>0</v>
      </c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4"/>
    </row>
    <row r="211" spans="1:22" ht="12.75">
      <c r="A211" s="35"/>
      <c r="B211" s="47" t="s">
        <v>42</v>
      </c>
      <c r="C211" s="37">
        <v>0</v>
      </c>
      <c r="D211" s="38">
        <v>1600</v>
      </c>
      <c r="E211" s="38">
        <f t="shared" si="114"/>
        <v>0</v>
      </c>
      <c r="F211" s="38">
        <v>9110</v>
      </c>
      <c r="G211" s="38">
        <v>4500</v>
      </c>
      <c r="H211" s="38">
        <f t="shared" si="118"/>
        <v>0</v>
      </c>
      <c r="I211" s="38">
        <f t="shared" si="119"/>
        <v>0</v>
      </c>
      <c r="J211" s="38">
        <f t="shared" si="115"/>
        <v>0</v>
      </c>
      <c r="K211" s="69">
        <f t="shared" si="117"/>
        <v>0</v>
      </c>
      <c r="L211" s="38">
        <f>(D3/E244)*E211</f>
        <v>0</v>
      </c>
      <c r="M211" s="38">
        <f>(D4/I244)*I211</f>
        <v>0</v>
      </c>
      <c r="N211" s="38">
        <f>C211</f>
        <v>0</v>
      </c>
      <c r="O211" s="38">
        <f t="shared" si="116"/>
        <v>0</v>
      </c>
      <c r="P211" s="38" t="e">
        <f aca="true" t="shared" si="121" ref="P211:P222">O211/N211</f>
        <v>#DIV/0!</v>
      </c>
      <c r="Q211" s="38">
        <f>(D5/O244)*O211</f>
        <v>0</v>
      </c>
      <c r="R211" s="38">
        <f>(D6/O244)*O211</f>
        <v>0</v>
      </c>
      <c r="S211" s="38">
        <f>(D7/O244)*O211</f>
        <v>0</v>
      </c>
      <c r="T211" s="38">
        <f t="shared" si="120"/>
        <v>0</v>
      </c>
      <c r="U211" s="38" t="e">
        <f aca="true" t="shared" si="122" ref="U211:U222">T211/N211</f>
        <v>#DIV/0!</v>
      </c>
      <c r="V211" s="4" t="e">
        <f>U211/F7</f>
        <v>#DIV/0!</v>
      </c>
    </row>
    <row r="212" spans="1:22" ht="16.5">
      <c r="A212" s="48" t="s">
        <v>54</v>
      </c>
      <c r="B212" s="47"/>
      <c r="C212" s="37"/>
      <c r="D212" s="38"/>
      <c r="E212" s="38"/>
      <c r="F212" s="38"/>
      <c r="G212" s="38"/>
      <c r="H212" s="38"/>
      <c r="I212" s="38"/>
      <c r="J212" s="38"/>
      <c r="K212" s="69">
        <f t="shared" si="117"/>
        <v>0</v>
      </c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4"/>
    </row>
    <row r="213" spans="1:22" ht="12.75">
      <c r="A213" s="35">
        <v>9801</v>
      </c>
      <c r="B213" s="47" t="s">
        <v>42</v>
      </c>
      <c r="C213" s="37">
        <v>873</v>
      </c>
      <c r="D213" s="38">
        <v>1000</v>
      </c>
      <c r="E213" s="38">
        <f t="shared" si="114"/>
        <v>14550</v>
      </c>
      <c r="F213" s="38">
        <v>8400</v>
      </c>
      <c r="G213" s="38">
        <v>3355</v>
      </c>
      <c r="H213" s="38">
        <f t="shared" si="118"/>
        <v>7333.2</v>
      </c>
      <c r="I213" s="38">
        <f t="shared" si="119"/>
        <v>2928.915</v>
      </c>
      <c r="J213" s="38">
        <f t="shared" si="115"/>
        <v>2928.915</v>
      </c>
      <c r="K213" s="69">
        <f t="shared" si="117"/>
        <v>2199960000</v>
      </c>
      <c r="L213" s="38">
        <f>(D3/E244)*E213</f>
        <v>1446316620.1191232</v>
      </c>
      <c r="M213" s="38">
        <f>(D4/I244)*I213</f>
        <v>188979283.85586146</v>
      </c>
      <c r="N213" s="38">
        <f aca="true" t="shared" si="123" ref="N213:N222">C213</f>
        <v>873</v>
      </c>
      <c r="O213" s="38">
        <f t="shared" si="116"/>
        <v>3835255903.974985</v>
      </c>
      <c r="P213" s="38">
        <f t="shared" si="121"/>
        <v>4393191.184392881</v>
      </c>
      <c r="Q213" s="38">
        <f>(D5/O244)*O213</f>
        <v>780773095.220174</v>
      </c>
      <c r="R213" s="38">
        <f>(D6/O244)*O213</f>
        <v>415765827.7815834</v>
      </c>
      <c r="S213" s="38">
        <f>(D7/O244)*O213</f>
        <v>103254220.46614149</v>
      </c>
      <c r="T213" s="38">
        <f t="shared" si="120"/>
        <v>5135049047.442884</v>
      </c>
      <c r="U213" s="38">
        <f t="shared" si="122"/>
        <v>5882072.219293109</v>
      </c>
      <c r="V213" s="4">
        <f>U213/F7</f>
        <v>9.48721325692437</v>
      </c>
    </row>
    <row r="214" spans="1:22" ht="12.75">
      <c r="A214" s="35">
        <v>9802</v>
      </c>
      <c r="B214" s="47"/>
      <c r="C214" s="37">
        <v>174</v>
      </c>
      <c r="D214" s="38">
        <v>300</v>
      </c>
      <c r="E214" s="38">
        <f t="shared" si="114"/>
        <v>870</v>
      </c>
      <c r="F214" s="38">
        <v>2515</v>
      </c>
      <c r="G214" s="38">
        <v>1050</v>
      </c>
      <c r="H214" s="38">
        <f t="shared" si="118"/>
        <v>437.61</v>
      </c>
      <c r="I214" s="38">
        <f t="shared" si="119"/>
        <v>182.7</v>
      </c>
      <c r="J214" s="38">
        <f t="shared" si="115"/>
        <v>182.7</v>
      </c>
      <c r="K214" s="69">
        <f t="shared" si="117"/>
        <v>131283000</v>
      </c>
      <c r="L214" s="38">
        <f>(D3/E244)*E214</f>
        <v>86480787.5947517</v>
      </c>
      <c r="M214" s="38">
        <f>(D4/I244)*I214</f>
        <v>11788158.809820663</v>
      </c>
      <c r="N214" s="38">
        <f t="shared" si="123"/>
        <v>174</v>
      </c>
      <c r="O214" s="38">
        <f t="shared" si="116"/>
        <v>229551946.40457237</v>
      </c>
      <c r="P214" s="38">
        <f t="shared" si="121"/>
        <v>1319264.059796393</v>
      </c>
      <c r="Q214" s="38">
        <f>(D5/O244)*O214</f>
        <v>46731688.36591991</v>
      </c>
      <c r="R214" s="38">
        <f>(D6/O244)*O214</f>
        <v>24884872.71914599</v>
      </c>
      <c r="S214" s="38">
        <f>(D7/O244)*O214</f>
        <v>6180084.947636444</v>
      </c>
      <c r="T214" s="38">
        <f t="shared" si="120"/>
        <v>307348592.4372747</v>
      </c>
      <c r="U214" s="38">
        <f t="shared" si="122"/>
        <v>1766371.2209038776</v>
      </c>
      <c r="V214" s="4">
        <f>U214/F7</f>
        <v>2.8489858401675447</v>
      </c>
    </row>
    <row r="215" spans="1:22" ht="12.75">
      <c r="A215" s="35">
        <v>9803</v>
      </c>
      <c r="B215" s="47"/>
      <c r="C215" s="37">
        <v>349</v>
      </c>
      <c r="D215" s="38">
        <v>1500</v>
      </c>
      <c r="E215" s="38">
        <f>(C215*D215)/60</f>
        <v>8725</v>
      </c>
      <c r="F215" s="38">
        <v>7043</v>
      </c>
      <c r="G215" s="38">
        <v>3070</v>
      </c>
      <c r="H215" s="38">
        <f t="shared" si="118"/>
        <v>2458.007</v>
      </c>
      <c r="I215" s="38">
        <f t="shared" si="119"/>
        <v>1071.43</v>
      </c>
      <c r="J215" s="38">
        <f t="shared" si="115"/>
        <v>1071.43</v>
      </c>
      <c r="K215" s="69">
        <f t="shared" si="117"/>
        <v>737402100</v>
      </c>
      <c r="L215" s="38">
        <f>(D3/E244)*E215</f>
        <v>867292956.0508144</v>
      </c>
      <c r="M215" s="38">
        <f>(D4/I244)*I215</f>
        <v>69130744.35471348</v>
      </c>
      <c r="N215" s="38">
        <f t="shared" si="123"/>
        <v>349</v>
      </c>
      <c r="O215" s="38">
        <f t="shared" si="116"/>
        <v>1673825800.4055278</v>
      </c>
      <c r="P215" s="38">
        <f t="shared" si="121"/>
        <v>4796062.465345352</v>
      </c>
      <c r="Q215" s="38">
        <f>(D5/O244)*O215</f>
        <v>340753833.319836</v>
      </c>
      <c r="R215" s="38">
        <f>(D6/O244)*O215</f>
        <v>181453229.43027136</v>
      </c>
      <c r="S215" s="38">
        <f>(D7/O244)*O215</f>
        <v>45063375.833112426</v>
      </c>
      <c r="T215" s="38">
        <f t="shared" si="120"/>
        <v>2241096238.988747</v>
      </c>
      <c r="U215" s="38">
        <f t="shared" si="122"/>
        <v>6421479.194810163</v>
      </c>
      <c r="V215" s="4">
        <f>U215/F7</f>
        <v>10.357224507758328</v>
      </c>
    </row>
    <row r="216" spans="1:22" ht="12.75">
      <c r="A216" s="35">
        <v>9804</v>
      </c>
      <c r="B216" s="47"/>
      <c r="C216" s="37">
        <v>0</v>
      </c>
      <c r="D216" s="38">
        <v>420</v>
      </c>
      <c r="E216" s="38">
        <f t="shared" si="114"/>
        <v>0</v>
      </c>
      <c r="F216" s="38">
        <v>3650</v>
      </c>
      <c r="G216" s="38">
        <v>3650</v>
      </c>
      <c r="H216" s="38">
        <f t="shared" si="118"/>
        <v>0</v>
      </c>
      <c r="I216" s="38">
        <f t="shared" si="119"/>
        <v>0</v>
      </c>
      <c r="J216" s="38">
        <f t="shared" si="115"/>
        <v>0</v>
      </c>
      <c r="K216" s="69">
        <f t="shared" si="117"/>
        <v>0</v>
      </c>
      <c r="L216" s="38">
        <f>(D3/E244)*E216</f>
        <v>0</v>
      </c>
      <c r="M216" s="38">
        <f>(D4/I244)*I216</f>
        <v>0</v>
      </c>
      <c r="N216" s="38">
        <f t="shared" si="123"/>
        <v>0</v>
      </c>
      <c r="O216" s="38">
        <f t="shared" si="116"/>
        <v>0</v>
      </c>
      <c r="P216" s="38" t="e">
        <f t="shared" si="121"/>
        <v>#DIV/0!</v>
      </c>
      <c r="Q216" s="38">
        <f>(D5/O244)*O216</f>
        <v>0</v>
      </c>
      <c r="R216" s="38">
        <f>(D6/O244)*O216</f>
        <v>0</v>
      </c>
      <c r="S216" s="38">
        <f>(D7/O244)*O216</f>
        <v>0</v>
      </c>
      <c r="T216" s="38">
        <f t="shared" si="120"/>
        <v>0</v>
      </c>
      <c r="U216" s="38" t="e">
        <f t="shared" si="122"/>
        <v>#DIV/0!</v>
      </c>
      <c r="V216" s="4" t="e">
        <f>U216/F7</f>
        <v>#DIV/0!</v>
      </c>
    </row>
    <row r="217" spans="1:22" ht="12.75">
      <c r="A217" s="35">
        <v>9805</v>
      </c>
      <c r="B217" s="47"/>
      <c r="C217" s="37">
        <v>44</v>
      </c>
      <c r="D217" s="38">
        <v>2200</v>
      </c>
      <c r="E217" s="38">
        <f t="shared" si="114"/>
        <v>1613.3333333333333</v>
      </c>
      <c r="F217" s="38">
        <v>27000</v>
      </c>
      <c r="G217" s="38">
        <v>13700</v>
      </c>
      <c r="H217" s="38">
        <f t="shared" si="118"/>
        <v>1188</v>
      </c>
      <c r="I217" s="38">
        <f t="shared" si="119"/>
        <v>602.8</v>
      </c>
      <c r="J217" s="38">
        <f t="shared" si="115"/>
        <v>602.8</v>
      </c>
      <c r="K217" s="69">
        <f t="shared" si="117"/>
        <v>356400000</v>
      </c>
      <c r="L217" s="38">
        <f>(D3/E244)*E217</f>
        <v>160370502.66612956</v>
      </c>
      <c r="M217" s="38">
        <f>(D4/I244)*I217</f>
        <v>38893826.65878432</v>
      </c>
      <c r="N217" s="38">
        <f t="shared" si="123"/>
        <v>44</v>
      </c>
      <c r="O217" s="38">
        <f t="shared" si="116"/>
        <v>555664329.3249139</v>
      </c>
      <c r="P217" s="38">
        <f t="shared" si="121"/>
        <v>12628734.757384406</v>
      </c>
      <c r="Q217" s="38">
        <f>(D5/O244)*O217</f>
        <v>113120941.38511097</v>
      </c>
      <c r="R217" s="38">
        <f>(D6/O244)*O217</f>
        <v>60237503.21615515</v>
      </c>
      <c r="S217" s="38">
        <f>(D7/O244)*O217</f>
        <v>14959806.751309684</v>
      </c>
      <c r="T217" s="38">
        <f t="shared" si="120"/>
        <v>743982580.6774896</v>
      </c>
      <c r="U217" s="38">
        <f t="shared" si="122"/>
        <v>16908695.015397493</v>
      </c>
      <c r="V217" s="4">
        <f>U217/F7</f>
        <v>27.272088734512085</v>
      </c>
    </row>
    <row r="218" spans="1:22" ht="12.75">
      <c r="A218" s="35">
        <v>9851</v>
      </c>
      <c r="B218" s="47"/>
      <c r="C218" s="37">
        <v>360</v>
      </c>
      <c r="D218" s="38">
        <v>650</v>
      </c>
      <c r="E218" s="38">
        <f aca="true" t="shared" si="124" ref="E218:E225">(C218*D218)/60</f>
        <v>3900</v>
      </c>
      <c r="F218" s="38">
        <v>5140</v>
      </c>
      <c r="G218" s="38">
        <v>1650</v>
      </c>
      <c r="H218" s="38">
        <f t="shared" si="118"/>
        <v>1850.4</v>
      </c>
      <c r="I218" s="38">
        <f t="shared" si="119"/>
        <v>594</v>
      </c>
      <c r="J218" s="38">
        <f aca="true" t="shared" si="125" ref="J218:J225">(C218*G218)/1000</f>
        <v>594</v>
      </c>
      <c r="K218" s="69">
        <f t="shared" si="117"/>
        <v>555120000</v>
      </c>
      <c r="L218" s="38">
        <f>(D3/E244)*E218</f>
        <v>387672496.11440414</v>
      </c>
      <c r="M218" s="38">
        <f>(D4/I244)*I218</f>
        <v>38326033.56887507</v>
      </c>
      <c r="N218" s="38">
        <f t="shared" si="123"/>
        <v>360</v>
      </c>
      <c r="O218" s="38">
        <f aca="true" t="shared" si="126" ref="O218:O225">K218+L218+M218</f>
        <v>981118529.6832793</v>
      </c>
      <c r="P218" s="38">
        <f t="shared" si="121"/>
        <v>2725329.24912022</v>
      </c>
      <c r="Q218" s="38">
        <f>(D5/O244)*O218</f>
        <v>199733986.5652095</v>
      </c>
      <c r="R218" s="38">
        <f>(D6/O244)*O218</f>
        <v>106359410.65180072</v>
      </c>
      <c r="S218" s="38">
        <f>(D7/O244)*O218</f>
        <v>26414046.807760194</v>
      </c>
      <c r="T218" s="38">
        <f t="shared" si="120"/>
        <v>1313625973.7080498</v>
      </c>
      <c r="U218" s="38">
        <f t="shared" si="122"/>
        <v>3648961.038077916</v>
      </c>
      <c r="V218" s="4">
        <f>U218/F7</f>
        <v>5.885421029157929</v>
      </c>
    </row>
    <row r="219" spans="1:22" ht="12.75">
      <c r="A219" s="35">
        <v>9852</v>
      </c>
      <c r="B219" s="47"/>
      <c r="C219" s="37">
        <v>0</v>
      </c>
      <c r="D219" s="38">
        <v>1000</v>
      </c>
      <c r="E219" s="38">
        <f t="shared" si="124"/>
        <v>0</v>
      </c>
      <c r="F219" s="38">
        <v>8400</v>
      </c>
      <c r="G219" s="38">
        <v>3400</v>
      </c>
      <c r="H219" s="38">
        <f t="shared" si="118"/>
        <v>0</v>
      </c>
      <c r="I219" s="38">
        <f t="shared" si="119"/>
        <v>0</v>
      </c>
      <c r="J219" s="38">
        <f t="shared" si="125"/>
        <v>0</v>
      </c>
      <c r="K219" s="69">
        <f t="shared" si="117"/>
        <v>0</v>
      </c>
      <c r="L219" s="38">
        <f>(D3/E244)*E219</f>
        <v>0</v>
      </c>
      <c r="M219" s="38">
        <f>(D4/I244)*I219</f>
        <v>0</v>
      </c>
      <c r="N219" s="38">
        <f t="shared" si="123"/>
        <v>0</v>
      </c>
      <c r="O219" s="38">
        <f t="shared" si="126"/>
        <v>0</v>
      </c>
      <c r="P219" s="38" t="e">
        <f t="shared" si="121"/>
        <v>#DIV/0!</v>
      </c>
      <c r="Q219" s="38">
        <f>(D5/O244)*O219</f>
        <v>0</v>
      </c>
      <c r="R219" s="38">
        <f>(D6/O244)*O219</f>
        <v>0</v>
      </c>
      <c r="S219" s="38">
        <f>(D7/O244)*O219</f>
        <v>0</v>
      </c>
      <c r="T219" s="38">
        <f t="shared" si="120"/>
        <v>0</v>
      </c>
      <c r="U219" s="38" t="e">
        <f t="shared" si="122"/>
        <v>#DIV/0!</v>
      </c>
      <c r="V219" s="4" t="e">
        <f>U219/F7</f>
        <v>#DIV/0!</v>
      </c>
    </row>
    <row r="220" spans="1:22" ht="12.75">
      <c r="A220" s="35">
        <v>9806</v>
      </c>
      <c r="B220" s="47"/>
      <c r="C220" s="37">
        <v>0</v>
      </c>
      <c r="D220" s="38">
        <v>3250</v>
      </c>
      <c r="E220" s="38">
        <f t="shared" si="124"/>
        <v>0</v>
      </c>
      <c r="F220" s="38">
        <v>7500</v>
      </c>
      <c r="G220" s="38">
        <v>5800</v>
      </c>
      <c r="H220" s="38">
        <f t="shared" si="118"/>
        <v>0</v>
      </c>
      <c r="I220" s="38">
        <f t="shared" si="119"/>
        <v>0</v>
      </c>
      <c r="J220" s="38">
        <f t="shared" si="125"/>
        <v>0</v>
      </c>
      <c r="K220" s="69">
        <f t="shared" si="117"/>
        <v>0</v>
      </c>
      <c r="L220" s="38">
        <f>(D3/E244)*E220</f>
        <v>0</v>
      </c>
      <c r="M220" s="38">
        <f>(D4/I244)*I220</f>
        <v>0</v>
      </c>
      <c r="N220" s="38">
        <f t="shared" si="123"/>
        <v>0</v>
      </c>
      <c r="O220" s="38">
        <f t="shared" si="126"/>
        <v>0</v>
      </c>
      <c r="P220" s="38" t="e">
        <f t="shared" si="121"/>
        <v>#DIV/0!</v>
      </c>
      <c r="Q220" s="38">
        <f>(D5/O244)*O220</f>
        <v>0</v>
      </c>
      <c r="R220" s="38">
        <f>(D6/O244)*O220</f>
        <v>0</v>
      </c>
      <c r="S220" s="38">
        <f>(D7/O244)*O220</f>
        <v>0</v>
      </c>
      <c r="T220" s="38">
        <f t="shared" si="120"/>
        <v>0</v>
      </c>
      <c r="U220" s="38" t="e">
        <f t="shared" si="122"/>
        <v>#DIV/0!</v>
      </c>
      <c r="V220" s="4" t="e">
        <f>U220/F7</f>
        <v>#DIV/0!</v>
      </c>
    </row>
    <row r="221" spans="1:22" ht="12.75">
      <c r="A221" s="35">
        <v>9853</v>
      </c>
      <c r="B221" s="47"/>
      <c r="C221" s="37">
        <v>75</v>
      </c>
      <c r="D221" s="38">
        <v>2300</v>
      </c>
      <c r="E221" s="38">
        <f t="shared" si="124"/>
        <v>2875</v>
      </c>
      <c r="F221" s="38">
        <v>27000</v>
      </c>
      <c r="G221" s="38">
        <v>13700</v>
      </c>
      <c r="H221" s="38">
        <f t="shared" si="118"/>
        <v>2025</v>
      </c>
      <c r="I221" s="38">
        <f t="shared" si="119"/>
        <v>1027.5</v>
      </c>
      <c r="J221" s="38">
        <f t="shared" si="125"/>
        <v>1027.5</v>
      </c>
      <c r="K221" s="69">
        <f t="shared" si="117"/>
        <v>607500000</v>
      </c>
      <c r="L221" s="38">
        <f>(D3/E244)*E221</f>
        <v>285784211.8792082</v>
      </c>
      <c r="M221" s="38">
        <f>(D4/I244)*I221</f>
        <v>66296295.44110964</v>
      </c>
      <c r="N221" s="38">
        <f t="shared" si="123"/>
        <v>75</v>
      </c>
      <c r="O221" s="38">
        <f t="shared" si="126"/>
        <v>959580507.3203179</v>
      </c>
      <c r="P221" s="38">
        <f>O221/N221</f>
        <v>12794406.764270905</v>
      </c>
      <c r="Q221" s="38">
        <f>(D5/O244)*O221</f>
        <v>195349322.59329</v>
      </c>
      <c r="R221" s="38">
        <f>(D6/O244)*O221</f>
        <v>104024553.75548935</v>
      </c>
      <c r="S221" s="38">
        <f>(D7/O244)*O221</f>
        <v>25834191.96491516</v>
      </c>
      <c r="T221" s="38">
        <f t="shared" si="120"/>
        <v>1284788575.6340125</v>
      </c>
      <c r="U221" s="38">
        <f>T221/N221</f>
        <v>17130514.34178683</v>
      </c>
      <c r="V221" s="4">
        <f>U221/F7</f>
        <v>27.629861841591662</v>
      </c>
    </row>
    <row r="222" spans="1:22" ht="12.75">
      <c r="A222" s="35">
        <v>9854</v>
      </c>
      <c r="B222" s="47"/>
      <c r="C222" s="37">
        <v>0</v>
      </c>
      <c r="D222" s="38">
        <v>500</v>
      </c>
      <c r="E222" s="38">
        <f t="shared" si="124"/>
        <v>0</v>
      </c>
      <c r="F222" s="38">
        <v>4000</v>
      </c>
      <c r="G222" s="38">
        <v>4000</v>
      </c>
      <c r="H222" s="38">
        <f t="shared" si="118"/>
        <v>0</v>
      </c>
      <c r="I222" s="38">
        <f t="shared" si="119"/>
        <v>0</v>
      </c>
      <c r="J222" s="38">
        <f t="shared" si="125"/>
        <v>0</v>
      </c>
      <c r="K222" s="69">
        <f t="shared" si="117"/>
        <v>0</v>
      </c>
      <c r="L222" s="38">
        <f>(D3/E244)*E222</f>
        <v>0</v>
      </c>
      <c r="M222" s="38">
        <f>(D4/I244)*I222</f>
        <v>0</v>
      </c>
      <c r="N222" s="38">
        <f t="shared" si="123"/>
        <v>0</v>
      </c>
      <c r="O222" s="38">
        <f t="shared" si="126"/>
        <v>0</v>
      </c>
      <c r="P222" s="38" t="e">
        <f t="shared" si="121"/>
        <v>#DIV/0!</v>
      </c>
      <c r="Q222" s="38">
        <f>(D5/O244)*O222</f>
        <v>0</v>
      </c>
      <c r="R222" s="38">
        <f>(D6/O244)*O222</f>
        <v>0</v>
      </c>
      <c r="S222" s="38">
        <f>(D7/O244)*O222</f>
        <v>0</v>
      </c>
      <c r="T222" s="38">
        <f t="shared" si="120"/>
        <v>0</v>
      </c>
      <c r="U222" s="38" t="e">
        <f t="shared" si="122"/>
        <v>#DIV/0!</v>
      </c>
      <c r="V222" s="4" t="e">
        <f>U222/F7</f>
        <v>#DIV/0!</v>
      </c>
    </row>
    <row r="223" spans="1:22" ht="16.5">
      <c r="A223" s="48" t="s">
        <v>55</v>
      </c>
      <c r="B223" s="47"/>
      <c r="C223" s="43"/>
      <c r="D223" s="38"/>
      <c r="E223" s="38"/>
      <c r="F223" s="38"/>
      <c r="G223" s="38"/>
      <c r="H223" s="38"/>
      <c r="I223" s="38"/>
      <c r="J223" s="38"/>
      <c r="K223" s="69">
        <f t="shared" si="117"/>
        <v>0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4"/>
    </row>
    <row r="224" spans="1:22" ht="12.75">
      <c r="A224" s="35">
        <v>9901</v>
      </c>
      <c r="B224" s="47" t="s">
        <v>42</v>
      </c>
      <c r="C224" s="37">
        <v>602</v>
      </c>
      <c r="D224" s="38">
        <v>1000</v>
      </c>
      <c r="E224" s="38">
        <f t="shared" si="124"/>
        <v>10033.333333333334</v>
      </c>
      <c r="F224" s="38">
        <v>6602</v>
      </c>
      <c r="G224" s="38">
        <v>3600</v>
      </c>
      <c r="H224" s="38">
        <f>(C224*F224)/1000</f>
        <v>3974.404</v>
      </c>
      <c r="I224" s="38">
        <f>(C224*G224)/1000</f>
        <v>2167.2</v>
      </c>
      <c r="J224" s="38">
        <f t="shared" si="125"/>
        <v>2167.2</v>
      </c>
      <c r="K224" s="69">
        <f t="shared" si="117"/>
        <v>1192321200</v>
      </c>
      <c r="L224" s="38">
        <f>(D3/E244)*E224</f>
        <v>997345481.456715</v>
      </c>
      <c r="M224" s="38">
        <f>(D4/I244)*I224</f>
        <v>139831952.77856234</v>
      </c>
      <c r="N224" s="38">
        <f>C224</f>
        <v>602</v>
      </c>
      <c r="O224" s="38">
        <f t="shared" si="126"/>
        <v>2329498634.2352777</v>
      </c>
      <c r="P224" s="38">
        <f>O224/N224</f>
        <v>3869599.060191491</v>
      </c>
      <c r="Q224" s="38">
        <f>(D5/O244)*O224</f>
        <v>474234289.57581985</v>
      </c>
      <c r="R224" s="38">
        <f>(D6/O244)*O224</f>
        <v>252532282.65031448</v>
      </c>
      <c r="S224" s="38">
        <f>(D7/O244)*O224</f>
        <v>62715649.64038281</v>
      </c>
      <c r="T224" s="38">
        <f>O224+Q224+R224+S224</f>
        <v>3118980856.1017947</v>
      </c>
      <c r="U224" s="38">
        <f>T224/N224</f>
        <v>5181031.32242823</v>
      </c>
      <c r="V224" s="4">
        <f>U224/F7</f>
        <v>8.356502132948759</v>
      </c>
    </row>
    <row r="225" spans="1:22" ht="12.75">
      <c r="A225" s="35">
        <v>9902</v>
      </c>
      <c r="B225" s="47"/>
      <c r="C225" s="37">
        <v>0</v>
      </c>
      <c r="D225" s="38"/>
      <c r="E225" s="38">
        <f t="shared" si="124"/>
        <v>0</v>
      </c>
      <c r="F225" s="38"/>
      <c r="G225" s="38"/>
      <c r="H225" s="38">
        <f>(C225*F225)/1000</f>
        <v>0</v>
      </c>
      <c r="I225" s="38">
        <f>(C225*G225)/1000</f>
        <v>0</v>
      </c>
      <c r="J225" s="38">
        <f t="shared" si="125"/>
        <v>0</v>
      </c>
      <c r="K225" s="69">
        <f t="shared" si="117"/>
        <v>0</v>
      </c>
      <c r="L225" s="38">
        <f>(D3/E244)*E225</f>
        <v>0</v>
      </c>
      <c r="M225" s="38">
        <f>(D4/I244)*I225</f>
        <v>0</v>
      </c>
      <c r="N225" s="38">
        <f>C225</f>
        <v>0</v>
      </c>
      <c r="O225" s="38">
        <f t="shared" si="126"/>
        <v>0</v>
      </c>
      <c r="P225" s="38" t="e">
        <f>O225/N225</f>
        <v>#DIV/0!</v>
      </c>
      <c r="Q225" s="38">
        <f>(D5/O244)*O225</f>
        <v>0</v>
      </c>
      <c r="R225" s="38">
        <f>(D6/O244)*O225</f>
        <v>0</v>
      </c>
      <c r="S225" s="38">
        <f>(D7/O244)*O225</f>
        <v>0</v>
      </c>
      <c r="T225" s="38">
        <f>O225+Q225+R225+S225</f>
        <v>0</v>
      </c>
      <c r="U225" s="38" t="e">
        <f>T225/N225</f>
        <v>#DIV/0!</v>
      </c>
      <c r="V225" s="4">
        <v>0</v>
      </c>
    </row>
    <row r="226" spans="1:22" ht="12.75">
      <c r="A226" s="35" t="s">
        <v>56</v>
      </c>
      <c r="B226" s="50"/>
      <c r="C226" s="37"/>
      <c r="D226" s="38"/>
      <c r="E226" s="38"/>
      <c r="F226" s="38"/>
      <c r="G226" s="38"/>
      <c r="H226" s="38"/>
      <c r="I226" s="38"/>
      <c r="J226" s="38"/>
      <c r="K226" s="69">
        <f t="shared" si="117"/>
        <v>0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4"/>
    </row>
    <row r="227" spans="1:22" ht="12" customHeight="1">
      <c r="A227" s="35">
        <v>10000</v>
      </c>
      <c r="B227" s="47" t="s">
        <v>42</v>
      </c>
      <c r="C227" s="37">
        <v>0</v>
      </c>
      <c r="D227" s="38">
        <v>1000</v>
      </c>
      <c r="E227" s="38">
        <f>(C227*D227)/60</f>
        <v>0</v>
      </c>
      <c r="F227" s="38">
        <v>6740</v>
      </c>
      <c r="G227" s="38">
        <v>2450</v>
      </c>
      <c r="H227" s="51">
        <f>(C227*F227)/1000</f>
        <v>0</v>
      </c>
      <c r="I227" s="38">
        <f>C227*G227/1000</f>
        <v>0</v>
      </c>
      <c r="J227" s="38">
        <f>C227*G227/1000</f>
        <v>0</v>
      </c>
      <c r="K227" s="69">
        <f t="shared" si="117"/>
        <v>0</v>
      </c>
      <c r="L227" s="38">
        <f>(D3/E244)*E227</f>
        <v>0</v>
      </c>
      <c r="M227" s="38">
        <f>(D4/I244)*I227</f>
        <v>0</v>
      </c>
      <c r="N227" s="38">
        <f>C227</f>
        <v>0</v>
      </c>
      <c r="O227" s="38">
        <f>K227+L227+M227</f>
        <v>0</v>
      </c>
      <c r="P227" s="38" t="e">
        <f>O227/N227</f>
        <v>#DIV/0!</v>
      </c>
      <c r="Q227" s="38">
        <f>(D5/O244)*O227</f>
        <v>0</v>
      </c>
      <c r="R227" s="38">
        <f>(D6/O244)*O227</f>
        <v>0</v>
      </c>
      <c r="S227" s="38">
        <f>(D7/O244)*O227</f>
        <v>0</v>
      </c>
      <c r="T227" s="38">
        <f>Q227+O227+R227+S227</f>
        <v>0</v>
      </c>
      <c r="U227" s="38" t="e">
        <f>T227/N227</f>
        <v>#DIV/0!</v>
      </c>
      <c r="V227" s="4" t="e">
        <f>U227/F7</f>
        <v>#DIV/0!</v>
      </c>
    </row>
    <row r="228" spans="1:22" ht="12" customHeight="1">
      <c r="A228" s="35">
        <v>10001</v>
      </c>
      <c r="B228" s="47"/>
      <c r="C228" s="37">
        <v>0</v>
      </c>
      <c r="D228" s="38">
        <v>2000</v>
      </c>
      <c r="E228" s="38">
        <f>(C228*D228)/60</f>
        <v>0</v>
      </c>
      <c r="F228" s="38">
        <v>22464</v>
      </c>
      <c r="G228" s="38">
        <v>8900</v>
      </c>
      <c r="H228" s="51">
        <f>(C228*F228)/1000</f>
        <v>0</v>
      </c>
      <c r="I228" s="38">
        <f>(C228*G228)/1000</f>
        <v>0</v>
      </c>
      <c r="J228" s="38">
        <f>(C228*G228)/1000</f>
        <v>0</v>
      </c>
      <c r="K228" s="69">
        <f t="shared" si="117"/>
        <v>0</v>
      </c>
      <c r="L228" s="38">
        <f>(D3/E244)*E228</f>
        <v>0</v>
      </c>
      <c r="M228" s="38">
        <f>(D4/I244)*I228</f>
        <v>0</v>
      </c>
      <c r="N228" s="38">
        <f>C228</f>
        <v>0</v>
      </c>
      <c r="O228" s="38">
        <f>K228+L228+M228</f>
        <v>0</v>
      </c>
      <c r="P228" s="38" t="e">
        <f>O228/N228</f>
        <v>#DIV/0!</v>
      </c>
      <c r="Q228" s="38">
        <f>(D5/O244)*O228</f>
        <v>0</v>
      </c>
      <c r="R228" s="38">
        <f>(D6/O244)*O228</f>
        <v>0</v>
      </c>
      <c r="S228" s="38">
        <f>(D7/O244)*O228</f>
        <v>0</v>
      </c>
      <c r="T228" s="38">
        <f>Q228+O228+R228+S228</f>
        <v>0</v>
      </c>
      <c r="U228" s="38" t="e">
        <f>T228/N228</f>
        <v>#DIV/0!</v>
      </c>
      <c r="V228" s="4" t="e">
        <f>U228/F7</f>
        <v>#DIV/0!</v>
      </c>
    </row>
    <row r="229" spans="1:22" ht="16.5">
      <c r="A229" s="85" t="s">
        <v>59</v>
      </c>
      <c r="B229" s="83"/>
      <c r="C229" s="84"/>
      <c r="D229" s="59"/>
      <c r="E229" s="38">
        <f aca="true" t="shared" si="127" ref="E229:E241">(C229*D229)/60</f>
        <v>0</v>
      </c>
      <c r="F229" s="59"/>
      <c r="G229" s="59"/>
      <c r="H229" s="51"/>
      <c r="I229" s="38"/>
      <c r="J229" s="38"/>
      <c r="K229" s="69">
        <f t="shared" si="117"/>
        <v>0</v>
      </c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4"/>
    </row>
    <row r="230" spans="1:22" ht="12.75">
      <c r="A230" s="58">
        <v>1101</v>
      </c>
      <c r="B230" s="83" t="s">
        <v>60</v>
      </c>
      <c r="C230" s="84">
        <v>987</v>
      </c>
      <c r="D230" s="59">
        <v>1900</v>
      </c>
      <c r="E230" s="38">
        <f t="shared" si="127"/>
        <v>31255</v>
      </c>
      <c r="F230" s="59">
        <v>25610</v>
      </c>
      <c r="G230" s="59">
        <v>14100</v>
      </c>
      <c r="H230" s="51">
        <f aca="true" t="shared" si="128" ref="H230:H241">(C230*F230)/1000</f>
        <v>25277.07</v>
      </c>
      <c r="I230" s="38">
        <f aca="true" t="shared" si="129" ref="I230:I239">(C230*G230)/1000</f>
        <v>13916.7</v>
      </c>
      <c r="J230" s="38">
        <f aca="true" t="shared" si="130" ref="J230:J241">(C230*G230)/1000</f>
        <v>13916.7</v>
      </c>
      <c r="K230" s="69">
        <f t="shared" si="117"/>
        <v>7583121000</v>
      </c>
      <c r="L230" s="38">
        <f>(D3/E244)*E230</f>
        <v>3106847145.1424875</v>
      </c>
      <c r="M230" s="38">
        <f>(D4/I244)*I230</f>
        <v>897932510.7204775</v>
      </c>
      <c r="N230" s="38">
        <f aca="true" t="shared" si="131" ref="N230:N239">C230</f>
        <v>987</v>
      </c>
      <c r="O230" s="38">
        <f aca="true" t="shared" si="132" ref="O230:O239">K230+L230+M230</f>
        <v>11587900655.862965</v>
      </c>
      <c r="P230" s="38">
        <f aca="true" t="shared" si="133" ref="P230:P239">O230/N230</f>
        <v>11740527.513538972</v>
      </c>
      <c r="Q230" s="38">
        <f>(D5/O244)*O230</f>
        <v>2359039732.6042476</v>
      </c>
      <c r="R230" s="38">
        <f>(D6/O244)*O230</f>
        <v>1256201210.3135643</v>
      </c>
      <c r="S230" s="38">
        <f>(D7/O244)*O230</f>
        <v>311973875.80321</v>
      </c>
      <c r="T230" s="38">
        <f aca="true" t="shared" si="134" ref="T230:T239">Q230+O230+R230+S230</f>
        <v>15515115474.583986</v>
      </c>
      <c r="U230" s="38">
        <f aca="true" t="shared" si="135" ref="U230:U239">T230/N230</f>
        <v>15719468.565941222</v>
      </c>
      <c r="V230" s="4">
        <f>U230/F7</f>
        <v>25.353981557969714</v>
      </c>
    </row>
    <row r="231" spans="1:22" ht="12.75">
      <c r="A231" s="58">
        <v>1102</v>
      </c>
      <c r="B231" s="83"/>
      <c r="C231" s="84">
        <v>901</v>
      </c>
      <c r="D231" s="59">
        <v>1450</v>
      </c>
      <c r="E231" s="38">
        <f t="shared" si="127"/>
        <v>21774.166666666668</v>
      </c>
      <c r="F231" s="59">
        <v>18860</v>
      </c>
      <c r="G231" s="59">
        <v>10600</v>
      </c>
      <c r="H231" s="51">
        <f t="shared" si="128"/>
        <v>16992.86</v>
      </c>
      <c r="I231" s="38">
        <f t="shared" si="129"/>
        <v>9550.6</v>
      </c>
      <c r="J231" s="38">
        <f t="shared" si="130"/>
        <v>9550.6</v>
      </c>
      <c r="K231" s="69">
        <f t="shared" si="117"/>
        <v>5097858000</v>
      </c>
      <c r="L231" s="38">
        <f>(D3/E244)*E231</f>
        <v>2164421933.9686465</v>
      </c>
      <c r="M231" s="38">
        <f>(D4/I244)*I231</f>
        <v>616223259.6008388</v>
      </c>
      <c r="N231" s="38">
        <f t="shared" si="131"/>
        <v>901</v>
      </c>
      <c r="O231" s="38">
        <f t="shared" si="132"/>
        <v>7878503193.569486</v>
      </c>
      <c r="P231" s="38">
        <f t="shared" si="133"/>
        <v>8744176.685426733</v>
      </c>
      <c r="Q231" s="38">
        <f>(D5/O244)*O231</f>
        <v>1603888626.5111644</v>
      </c>
      <c r="R231" s="38">
        <f>(D6/O244)*O231</f>
        <v>854079228.079491</v>
      </c>
      <c r="S231" s="38">
        <f>(D7/O244)*O231</f>
        <v>212108064.24908882</v>
      </c>
      <c r="T231" s="38">
        <f t="shared" si="134"/>
        <v>10548579112.40923</v>
      </c>
      <c r="U231" s="38">
        <f t="shared" si="135"/>
        <v>11707634.974927003</v>
      </c>
      <c r="V231" s="4">
        <f>U231/F7</f>
        <v>18.8832822176242</v>
      </c>
    </row>
    <row r="232" spans="1:22" ht="12.75">
      <c r="A232" s="58">
        <v>1103</v>
      </c>
      <c r="B232" s="83"/>
      <c r="C232" s="84">
        <v>252</v>
      </c>
      <c r="D232" s="59">
        <v>310</v>
      </c>
      <c r="E232" s="38">
        <f t="shared" si="127"/>
        <v>1302</v>
      </c>
      <c r="F232" s="59">
        <v>4630</v>
      </c>
      <c r="G232" s="59">
        <v>1500</v>
      </c>
      <c r="H232" s="51">
        <f t="shared" si="128"/>
        <v>1166.76</v>
      </c>
      <c r="I232" s="38">
        <f t="shared" si="129"/>
        <v>378</v>
      </c>
      <c r="J232" s="38">
        <f t="shared" si="130"/>
        <v>378</v>
      </c>
      <c r="K232" s="69">
        <f t="shared" si="117"/>
        <v>350028000</v>
      </c>
      <c r="L232" s="38">
        <f>(D3/E244)*E232</f>
        <v>129422971.77973184</v>
      </c>
      <c r="M232" s="38">
        <f>(D4/I244)*I232</f>
        <v>24389294.089284133</v>
      </c>
      <c r="N232" s="38">
        <f t="shared" si="131"/>
        <v>252</v>
      </c>
      <c r="O232" s="38">
        <f t="shared" si="132"/>
        <v>503840265.869016</v>
      </c>
      <c r="P232" s="38">
        <f t="shared" si="133"/>
        <v>1999366.1344008571</v>
      </c>
      <c r="Q232" s="38">
        <f>(D5/O244)*O232</f>
        <v>102570710.72399366</v>
      </c>
      <c r="R232" s="38">
        <f>(D6/O244)*O232</f>
        <v>54619449.25020857</v>
      </c>
      <c r="S232" s="38">
        <f>(D7/O244)*O232</f>
        <v>13564579.572862325</v>
      </c>
      <c r="T232" s="38">
        <f t="shared" si="134"/>
        <v>674595005.4160806</v>
      </c>
      <c r="U232" s="38">
        <f t="shared" si="135"/>
        <v>2676964.307206669</v>
      </c>
      <c r="V232" s="4">
        <f>U232/F7</f>
        <v>4.317684366462369</v>
      </c>
    </row>
    <row r="233" spans="1:22" ht="12.75">
      <c r="A233" s="58">
        <v>1104</v>
      </c>
      <c r="B233" s="83"/>
      <c r="C233" s="84">
        <v>30</v>
      </c>
      <c r="D233" s="59">
        <v>3000</v>
      </c>
      <c r="E233" s="38">
        <f t="shared" si="127"/>
        <v>1500</v>
      </c>
      <c r="F233" s="59">
        <v>24800</v>
      </c>
      <c r="G233" s="59">
        <v>10500</v>
      </c>
      <c r="H233" s="51">
        <f t="shared" si="128"/>
        <v>744</v>
      </c>
      <c r="I233" s="38">
        <f t="shared" si="129"/>
        <v>315</v>
      </c>
      <c r="J233" s="38">
        <f t="shared" si="130"/>
        <v>315</v>
      </c>
      <c r="K233" s="69">
        <f t="shared" si="117"/>
        <v>223200000</v>
      </c>
      <c r="L233" s="38">
        <f>(D3/E244)*E233</f>
        <v>149104806.19784775</v>
      </c>
      <c r="M233" s="38">
        <f>(D4/I244)*I233</f>
        <v>20324411.74107011</v>
      </c>
      <c r="N233" s="38">
        <f t="shared" si="131"/>
        <v>30</v>
      </c>
      <c r="O233" s="38">
        <f t="shared" si="132"/>
        <v>392629217.9389178</v>
      </c>
      <c r="P233" s="38">
        <f t="shared" si="133"/>
        <v>13087640.597963927</v>
      </c>
      <c r="Q233" s="38">
        <f>(D5/O244)*O233</f>
        <v>79930606.31138647</v>
      </c>
      <c r="R233" s="38">
        <f>(D6/O244)*O233</f>
        <v>42563473.180087075</v>
      </c>
      <c r="S233" s="38">
        <f>(D7/O244)*O233</f>
        <v>10570513.37526033</v>
      </c>
      <c r="T233" s="38">
        <f t="shared" si="134"/>
        <v>525693810.8056517</v>
      </c>
      <c r="U233" s="38">
        <f t="shared" si="135"/>
        <v>17523127.02685506</v>
      </c>
      <c r="V233" s="4">
        <f>U233/F7</f>
        <v>28.26310810783074</v>
      </c>
    </row>
    <row r="234" spans="1:22" ht="12.75">
      <c r="A234" s="58">
        <v>1105</v>
      </c>
      <c r="B234" s="83"/>
      <c r="C234" s="84">
        <v>510</v>
      </c>
      <c r="D234" s="59">
        <v>3060</v>
      </c>
      <c r="E234" s="38">
        <f t="shared" si="127"/>
        <v>26010</v>
      </c>
      <c r="F234" s="59">
        <v>24800</v>
      </c>
      <c r="G234" s="59">
        <v>10500</v>
      </c>
      <c r="H234" s="51">
        <f t="shared" si="128"/>
        <v>12648</v>
      </c>
      <c r="I234" s="38">
        <f t="shared" si="129"/>
        <v>5355</v>
      </c>
      <c r="J234" s="38">
        <f t="shared" si="130"/>
        <v>5355</v>
      </c>
      <c r="K234" s="69">
        <f t="shared" si="117"/>
        <v>3794400000</v>
      </c>
      <c r="L234" s="38">
        <f>(D3/E244)*E234</f>
        <v>2585477339.4706798</v>
      </c>
      <c r="M234" s="38">
        <f>(D4/I244)*I234</f>
        <v>345514999.59819186</v>
      </c>
      <c r="N234" s="38">
        <f t="shared" si="131"/>
        <v>510</v>
      </c>
      <c r="O234" s="38">
        <f t="shared" si="132"/>
        <v>6725392339.068872</v>
      </c>
      <c r="P234" s="38">
        <f t="shared" si="133"/>
        <v>13187043.802095829</v>
      </c>
      <c r="Q234" s="38">
        <f>(D5/O244)*O234</f>
        <v>1369140814.7504668</v>
      </c>
      <c r="R234" s="38">
        <f>(D6/O244)*O234</f>
        <v>729074769.198798</v>
      </c>
      <c r="S234" s="38">
        <f>(D7/O244)*O234</f>
        <v>181063574.55308035</v>
      </c>
      <c r="T234" s="38">
        <f t="shared" si="134"/>
        <v>9004671497.571217</v>
      </c>
      <c r="U234" s="38">
        <f t="shared" si="135"/>
        <v>17656218.62268866</v>
      </c>
      <c r="V234" s="4">
        <f>U234/F7</f>
        <v>28.477771972078482</v>
      </c>
    </row>
    <row r="235" spans="1:22" ht="12.75">
      <c r="A235" s="58">
        <v>1106</v>
      </c>
      <c r="B235" s="83"/>
      <c r="C235" s="84">
        <v>3019</v>
      </c>
      <c r="D235" s="59">
        <v>900</v>
      </c>
      <c r="E235" s="38">
        <f t="shared" si="127"/>
        <v>45285</v>
      </c>
      <c r="F235" s="59">
        <v>9110</v>
      </c>
      <c r="G235" s="59">
        <v>4500</v>
      </c>
      <c r="H235" s="51">
        <f t="shared" si="128"/>
        <v>27503.09</v>
      </c>
      <c r="I235" s="38">
        <f t="shared" si="129"/>
        <v>13585.5</v>
      </c>
      <c r="J235" s="38">
        <f t="shared" si="130"/>
        <v>13585.5</v>
      </c>
      <c r="K235" s="69">
        <f t="shared" si="117"/>
        <v>8250927000</v>
      </c>
      <c r="L235" s="38">
        <f>(D3/E244)*E235</f>
        <v>4501474099.113024</v>
      </c>
      <c r="M235" s="38">
        <f>(D4/I244)*I235</f>
        <v>876562843.518438</v>
      </c>
      <c r="N235" s="38">
        <f t="shared" si="131"/>
        <v>3019</v>
      </c>
      <c r="O235" s="38">
        <f t="shared" si="132"/>
        <v>13628963942.631462</v>
      </c>
      <c r="P235" s="38">
        <f t="shared" si="133"/>
        <v>4514396.801136622</v>
      </c>
      <c r="Q235" s="38">
        <f>(D5/O244)*O235</f>
        <v>2774554978.4836254</v>
      </c>
      <c r="R235" s="38">
        <f>(D6/O244)*O235</f>
        <v>1477465289.7452345</v>
      </c>
      <c r="S235" s="38">
        <f>(D7/O244)*O235</f>
        <v>366924159.14125675</v>
      </c>
      <c r="T235" s="38">
        <f t="shared" si="134"/>
        <v>18247908370.00158</v>
      </c>
      <c r="U235" s="38">
        <f t="shared" si="135"/>
        <v>6044355.207022716</v>
      </c>
      <c r="V235" s="4">
        <f>U235/F7</f>
        <v>9.748960011326961</v>
      </c>
    </row>
    <row r="236" spans="1:22" ht="12.75">
      <c r="A236" s="58">
        <v>1107</v>
      </c>
      <c r="B236" s="83"/>
      <c r="C236" s="84">
        <v>414</v>
      </c>
      <c r="D236" s="59">
        <v>1100</v>
      </c>
      <c r="E236" s="38">
        <f t="shared" si="127"/>
        <v>7590</v>
      </c>
      <c r="F236" s="59">
        <v>7425</v>
      </c>
      <c r="G236" s="59">
        <v>3270</v>
      </c>
      <c r="H236" s="51">
        <f t="shared" si="128"/>
        <v>3073.95</v>
      </c>
      <c r="I236" s="38">
        <f t="shared" si="129"/>
        <v>1353.78</v>
      </c>
      <c r="J236" s="38">
        <f t="shared" si="130"/>
        <v>1353.78</v>
      </c>
      <c r="K236" s="69">
        <f t="shared" si="117"/>
        <v>922185000</v>
      </c>
      <c r="L236" s="38">
        <f>(D3/E244)*E236</f>
        <v>754470319.3611096</v>
      </c>
      <c r="M236" s="38">
        <f>(D4/I244)*I236</f>
        <v>87348514.68833616</v>
      </c>
      <c r="N236" s="38">
        <f t="shared" si="131"/>
        <v>414</v>
      </c>
      <c r="O236" s="38">
        <f t="shared" si="132"/>
        <v>1764003834.0494459</v>
      </c>
      <c r="P236" s="38">
        <f t="shared" si="133"/>
        <v>4260878.826206391</v>
      </c>
      <c r="Q236" s="38">
        <f>(D5/O244)*O236</f>
        <v>359112082.2116654</v>
      </c>
      <c r="R236" s="38">
        <f>(D6/O244)*O236</f>
        <v>191229094.65136915</v>
      </c>
      <c r="S236" s="38">
        <f>(D7/O244)*O236</f>
        <v>47491183.207692504</v>
      </c>
      <c r="T236" s="38">
        <f t="shared" si="134"/>
        <v>2361836194.120173</v>
      </c>
      <c r="U236" s="38">
        <f t="shared" si="135"/>
        <v>5704918.343285442</v>
      </c>
      <c r="V236" s="4">
        <f>U236/F7</f>
        <v>9.201481198847487</v>
      </c>
    </row>
    <row r="237" spans="1:22" ht="16.5">
      <c r="A237" s="85" t="s">
        <v>61</v>
      </c>
      <c r="B237" s="83"/>
      <c r="C237" s="95"/>
      <c r="D237" s="59"/>
      <c r="E237" s="38"/>
      <c r="F237" s="59"/>
      <c r="G237" s="59"/>
      <c r="H237" s="51"/>
      <c r="I237" s="38"/>
      <c r="J237" s="38"/>
      <c r="K237" s="69">
        <f t="shared" si="117"/>
        <v>0</v>
      </c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4"/>
    </row>
    <row r="238" spans="1:22" ht="12.75">
      <c r="A238" s="58">
        <v>1201</v>
      </c>
      <c r="B238" s="83" t="s">
        <v>62</v>
      </c>
      <c r="C238" s="84">
        <v>346</v>
      </c>
      <c r="D238" s="59">
        <v>2500</v>
      </c>
      <c r="E238" s="38">
        <f t="shared" si="127"/>
        <v>14416.666666666666</v>
      </c>
      <c r="F238" s="59">
        <v>21500</v>
      </c>
      <c r="G238" s="59">
        <v>12100</v>
      </c>
      <c r="H238" s="51">
        <f t="shared" si="128"/>
        <v>7439</v>
      </c>
      <c r="I238" s="38">
        <f t="shared" si="129"/>
        <v>4186.6</v>
      </c>
      <c r="J238" s="38">
        <f t="shared" si="130"/>
        <v>4186.6</v>
      </c>
      <c r="K238" s="69">
        <f t="shared" si="117"/>
        <v>2231700000</v>
      </c>
      <c r="L238" s="38">
        <f>(D3/E244)*E238</f>
        <v>1433062859.5682032</v>
      </c>
      <c r="M238" s="38">
        <f>(D4/I244)*I238</f>
        <v>270127562.52433056</v>
      </c>
      <c r="N238" s="38">
        <f t="shared" si="131"/>
        <v>346</v>
      </c>
      <c r="O238" s="38">
        <f t="shared" si="132"/>
        <v>3934890422.0925336</v>
      </c>
      <c r="P238" s="38">
        <f t="shared" si="133"/>
        <v>11372515.67078767</v>
      </c>
      <c r="Q238" s="38">
        <f>(D5/O244)*O238</f>
        <v>801056474.7518456</v>
      </c>
      <c r="R238" s="38">
        <f>(D6/O244)*O238</f>
        <v>426566835.3122225</v>
      </c>
      <c r="S238" s="38">
        <f>(D7/O244)*O238</f>
        <v>105936618.9181156</v>
      </c>
      <c r="T238" s="38">
        <f t="shared" si="134"/>
        <v>5268450351.0747175</v>
      </c>
      <c r="U238" s="38">
        <f t="shared" si="135"/>
        <v>15226735.118713057</v>
      </c>
      <c r="V238" s="4">
        <f>U238/F7</f>
        <v>24.55925019147267</v>
      </c>
    </row>
    <row r="239" spans="1:22" ht="12.75">
      <c r="A239" s="58">
        <v>1202</v>
      </c>
      <c r="B239" s="83"/>
      <c r="C239" s="84">
        <v>335</v>
      </c>
      <c r="D239" s="59">
        <v>2000</v>
      </c>
      <c r="E239" s="38">
        <f t="shared" si="127"/>
        <v>11166.666666666666</v>
      </c>
      <c r="F239" s="59">
        <v>20500</v>
      </c>
      <c r="G239" s="59">
        <v>8450</v>
      </c>
      <c r="H239" s="51">
        <f t="shared" si="128"/>
        <v>6867.5</v>
      </c>
      <c r="I239" s="38">
        <f t="shared" si="129"/>
        <v>2830.75</v>
      </c>
      <c r="J239" s="38">
        <f t="shared" si="130"/>
        <v>2830.75</v>
      </c>
      <c r="K239" s="69">
        <f t="shared" si="117"/>
        <v>2060250000</v>
      </c>
      <c r="L239" s="38">
        <f>(D3/E244)*E239</f>
        <v>1110002446.1395333</v>
      </c>
      <c r="M239" s="38">
        <f>(D4/I244)*I239</f>
        <v>182645487.41598162</v>
      </c>
      <c r="N239" s="38">
        <f t="shared" si="131"/>
        <v>335</v>
      </c>
      <c r="O239" s="38">
        <f t="shared" si="132"/>
        <v>3352897933.555515</v>
      </c>
      <c r="P239" s="38">
        <f t="shared" si="133"/>
        <v>10008650.54792691</v>
      </c>
      <c r="Q239" s="38">
        <f>(D5/O244)*O239</f>
        <v>682575703.703692</v>
      </c>
      <c r="R239" s="38">
        <f>(D6/O244)*O239</f>
        <v>363475194.2802723</v>
      </c>
      <c r="S239" s="38">
        <f>(D7/O244)*O239</f>
        <v>90267995.43493235</v>
      </c>
      <c r="T239" s="38">
        <f t="shared" si="134"/>
        <v>4489216826.974412</v>
      </c>
      <c r="U239" s="38">
        <f t="shared" si="135"/>
        <v>13400647.244699737</v>
      </c>
      <c r="V239" s="4">
        <f>U239/F7</f>
        <v>21.613947168870542</v>
      </c>
    </row>
    <row r="240" spans="1:22" ht="12.75">
      <c r="A240" s="58" t="s">
        <v>67</v>
      </c>
      <c r="B240" s="83"/>
      <c r="C240" s="95"/>
      <c r="D240" s="59"/>
      <c r="E240" s="38"/>
      <c r="F240" s="59"/>
      <c r="G240" s="59"/>
      <c r="H240" s="51"/>
      <c r="I240" s="38"/>
      <c r="J240" s="38"/>
      <c r="K240" s="69">
        <f t="shared" si="117"/>
        <v>0</v>
      </c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4"/>
    </row>
    <row r="241" spans="1:22" ht="12.75">
      <c r="A241" s="58"/>
      <c r="B241" s="83" t="s">
        <v>66</v>
      </c>
      <c r="C241" s="84">
        <v>0</v>
      </c>
      <c r="D241" s="59">
        <v>1380</v>
      </c>
      <c r="E241" s="38">
        <f t="shared" si="127"/>
        <v>0</v>
      </c>
      <c r="F241" s="59">
        <v>3915</v>
      </c>
      <c r="G241" s="59">
        <v>2800</v>
      </c>
      <c r="H241" s="51">
        <f t="shared" si="128"/>
        <v>0</v>
      </c>
      <c r="I241" s="38">
        <f>(C241*G241)/1000</f>
        <v>0</v>
      </c>
      <c r="J241" s="38">
        <f t="shared" si="130"/>
        <v>0</v>
      </c>
      <c r="K241" s="69">
        <f t="shared" si="117"/>
        <v>0</v>
      </c>
      <c r="L241" s="38">
        <f>(D3/E244)*E241</f>
        <v>0</v>
      </c>
      <c r="M241" s="38">
        <f>(D4/I244)*I241</f>
        <v>0</v>
      </c>
      <c r="N241" s="38">
        <f>C241</f>
        <v>0</v>
      </c>
      <c r="O241" s="38">
        <f>K241+L241+M241</f>
        <v>0</v>
      </c>
      <c r="P241" s="38" t="e">
        <f>O241/N241</f>
        <v>#DIV/0!</v>
      </c>
      <c r="Q241" s="38">
        <f>(D5/O244)*O241</f>
        <v>0</v>
      </c>
      <c r="R241" s="38">
        <f>(D6/O244)*O241</f>
        <v>0</v>
      </c>
      <c r="S241" s="38">
        <f>(D7/O244)*O241</f>
        <v>0</v>
      </c>
      <c r="T241" s="38">
        <f>O241+Q241+R241+S241</f>
        <v>0</v>
      </c>
      <c r="U241" s="38" t="e">
        <f>T241/N241</f>
        <v>#DIV/0!</v>
      </c>
      <c r="V241" s="4" t="e">
        <f>U241/F7</f>
        <v>#DIV/0!</v>
      </c>
    </row>
    <row r="242" spans="1:22" ht="12.75">
      <c r="A242" s="35"/>
      <c r="B242" s="36"/>
      <c r="C242" s="37">
        <v>0</v>
      </c>
      <c r="D242" s="38">
        <v>3000</v>
      </c>
      <c r="E242" s="38">
        <f>(C242*D242)/60</f>
        <v>0</v>
      </c>
      <c r="F242" s="38">
        <v>43</v>
      </c>
      <c r="G242" s="38">
        <v>30</v>
      </c>
      <c r="H242" s="38">
        <f>(C242*F242)/1000</f>
        <v>0</v>
      </c>
      <c r="I242" s="38">
        <f>(C242*G242)/1000</f>
        <v>0</v>
      </c>
      <c r="J242" s="38">
        <f>(C242*G242)/1000</f>
        <v>0</v>
      </c>
      <c r="K242" s="69">
        <f t="shared" si="117"/>
        <v>0</v>
      </c>
      <c r="L242" s="38">
        <f>(D3/E244)*E242</f>
        <v>0</v>
      </c>
      <c r="M242" s="38">
        <f>(D4/I244)*I242</f>
        <v>0</v>
      </c>
      <c r="N242" s="38">
        <f>C242</f>
        <v>0</v>
      </c>
      <c r="O242" s="38">
        <f>K242+L242+M242</f>
        <v>0</v>
      </c>
      <c r="P242" s="38" t="e">
        <f>O242/N242</f>
        <v>#DIV/0!</v>
      </c>
      <c r="Q242" s="38">
        <f>(D5/O244)*O242</f>
        <v>0</v>
      </c>
      <c r="R242" s="38">
        <f>(D6/O244)*O242</f>
        <v>0</v>
      </c>
      <c r="S242" s="38">
        <f>(D7/O244)*O242</f>
        <v>0</v>
      </c>
      <c r="T242" s="38">
        <f>O242+Q242+R242+S242</f>
        <v>0</v>
      </c>
      <c r="U242" s="38" t="e">
        <f>T242/N242</f>
        <v>#DIV/0!</v>
      </c>
      <c r="V242" s="4" t="e">
        <f>U242/F7</f>
        <v>#DIV/0!</v>
      </c>
    </row>
    <row r="243" spans="1:22" ht="13.5" thickBot="1">
      <c r="A243" s="90"/>
      <c r="B243" s="91"/>
      <c r="C243" s="92">
        <v>89</v>
      </c>
      <c r="D243" s="93">
        <v>32400</v>
      </c>
      <c r="E243" s="93">
        <f>(C243*D243)/60</f>
        <v>48060</v>
      </c>
      <c r="F243" s="93">
        <v>45150</v>
      </c>
      <c r="G243" s="93">
        <v>43000</v>
      </c>
      <c r="H243" s="93">
        <f>(C243*F243)/1000</f>
        <v>4018.35</v>
      </c>
      <c r="I243" s="38">
        <f>(C243*G243)/1000</f>
        <v>3827</v>
      </c>
      <c r="J243" s="93">
        <f>(C243*G243)/1000</f>
        <v>3827</v>
      </c>
      <c r="K243" s="69">
        <f t="shared" si="117"/>
        <v>1205505000</v>
      </c>
      <c r="L243" s="38">
        <f>(D3/E244)*E243</f>
        <v>4777317990.5790415</v>
      </c>
      <c r="M243" s="38">
        <f>(D4/I244)*I243</f>
        <v>246925472.16849303</v>
      </c>
      <c r="N243" s="93">
        <f>C243</f>
        <v>89</v>
      </c>
      <c r="O243" s="38">
        <f>K243+L243+M243</f>
        <v>6229748462.747535</v>
      </c>
      <c r="P243" s="38">
        <f>O243/N243</f>
        <v>69997173.73873635</v>
      </c>
      <c r="Q243" s="38">
        <f>(D5/O244)*O243</f>
        <v>1268238707.268864</v>
      </c>
      <c r="R243" s="38">
        <f>(D6/O244)*O243</f>
        <v>675343860.0539781</v>
      </c>
      <c r="S243" s="38">
        <f>(D7/O244)*O243</f>
        <v>167719661.30198947</v>
      </c>
      <c r="T243" s="38">
        <f>O243+Q243+R243+S243</f>
        <v>8341050691.372366</v>
      </c>
      <c r="U243" s="38">
        <f>T243/N243</f>
        <v>93719670.68957715</v>
      </c>
      <c r="V243" s="4">
        <f>U243/F7</f>
        <v>151.16075917673734</v>
      </c>
    </row>
    <row r="244" spans="1:22" ht="13.5" thickBot="1">
      <c r="A244" s="60"/>
      <c r="B244" s="61"/>
      <c r="C244" s="62">
        <f>SUM(C11:C243)</f>
        <v>57945</v>
      </c>
      <c r="D244" s="63">
        <v>0</v>
      </c>
      <c r="E244" s="62">
        <f aca="true" t="shared" si="136" ref="E244:Q244">SUM(E11:E243)</f>
        <v>914344.8500000001</v>
      </c>
      <c r="F244" s="62">
        <f t="shared" si="136"/>
        <v>1888903</v>
      </c>
      <c r="G244" s="62">
        <f t="shared" si="136"/>
        <v>1030274</v>
      </c>
      <c r="H244" s="62">
        <f t="shared" si="136"/>
        <v>445261.3139999999</v>
      </c>
      <c r="I244" s="62">
        <f t="shared" si="136"/>
        <v>237719.59300000002</v>
      </c>
      <c r="J244" s="62">
        <f t="shared" si="136"/>
        <v>237719.59300000002</v>
      </c>
      <c r="K244" s="62">
        <f t="shared" si="136"/>
        <v>133578394200</v>
      </c>
      <c r="L244" s="62">
        <f t="shared" si="136"/>
        <v>90888807771.50014</v>
      </c>
      <c r="M244" s="62">
        <f t="shared" si="136"/>
        <v>14622296921.229721</v>
      </c>
      <c r="N244" s="62">
        <f t="shared" si="136"/>
        <v>57945</v>
      </c>
      <c r="O244" s="62">
        <f t="shared" si="136"/>
        <v>239089498892.72992</v>
      </c>
      <c r="P244" s="64" t="e">
        <f t="shared" si="136"/>
        <v>#DIV/0!</v>
      </c>
      <c r="Q244" s="65">
        <f t="shared" si="136"/>
        <v>48673322656.68149</v>
      </c>
      <c r="R244" s="65">
        <f>SUM(R11:R242)</f>
        <v>25243459450.565514</v>
      </c>
      <c r="S244" s="65">
        <f>SUM(S11:S242)</f>
        <v>6269138907.6980095</v>
      </c>
      <c r="T244" s="65">
        <f>SUM(T11:T243)</f>
        <v>320118483429.0308</v>
      </c>
      <c r="U244" s="64"/>
      <c r="V244" s="66"/>
    </row>
    <row r="245" spans="1:21" ht="18">
      <c r="A245" s="5"/>
      <c r="C245" s="7"/>
      <c r="D245" s="8"/>
      <c r="E245" s="7"/>
      <c r="F245" s="9"/>
      <c r="G245" s="10"/>
      <c r="H245" s="7"/>
      <c r="I245" s="7"/>
      <c r="J245" s="7"/>
      <c r="K245" s="7"/>
      <c r="L245" s="7"/>
      <c r="M245" s="7"/>
      <c r="N245" s="7"/>
      <c r="O245" s="7"/>
      <c r="P245" s="11"/>
      <c r="Q245" s="12"/>
      <c r="R245" s="12"/>
      <c r="S245" s="12"/>
      <c r="T245" s="12"/>
      <c r="U245" s="11"/>
    </row>
    <row r="247" spans="1:21" ht="18">
      <c r="A247" s="5"/>
      <c r="C247" s="7"/>
      <c r="D247" s="8"/>
      <c r="E247" s="7"/>
      <c r="F247" s="9"/>
      <c r="G247" s="10"/>
      <c r="H247" s="7"/>
      <c r="I247" s="7"/>
      <c r="J247" s="7"/>
      <c r="K247" s="7"/>
      <c r="L247" s="7"/>
      <c r="M247" s="7"/>
      <c r="N247" s="7"/>
      <c r="O247" s="7"/>
      <c r="P247" s="11"/>
      <c r="Q247" s="12"/>
      <c r="R247" s="12"/>
      <c r="S247" s="12"/>
      <c r="T247" s="12"/>
      <c r="U247" s="11"/>
    </row>
    <row r="248" spans="1:21" ht="15">
      <c r="A248" s="30"/>
      <c r="B248" s="31"/>
      <c r="C248" s="28"/>
      <c r="P248" s="29"/>
      <c r="Q248" s="29"/>
      <c r="R248" s="29"/>
      <c r="S248" s="29"/>
      <c r="T248" s="29"/>
      <c r="U248" s="29"/>
    </row>
    <row r="249" spans="1:21" ht="15">
      <c r="A249" s="30"/>
      <c r="B249" s="31"/>
      <c r="C249" s="28"/>
      <c r="P249" s="29"/>
      <c r="Q249" s="29"/>
      <c r="R249" s="29"/>
      <c r="S249" s="29"/>
      <c r="T249" s="29"/>
      <c r="U249" s="29"/>
    </row>
    <row r="250" spans="1:21" ht="15">
      <c r="A250" s="30"/>
      <c r="B250" s="31"/>
      <c r="C250" s="28"/>
      <c r="K250" s="32"/>
      <c r="P250" s="29"/>
      <c r="Q250" s="29"/>
      <c r="R250" s="29"/>
      <c r="S250" s="29"/>
      <c r="T250" s="29"/>
      <c r="U250" s="29"/>
    </row>
    <row r="251" spans="1:21" ht="15">
      <c r="A251" s="30"/>
      <c r="B251" s="31"/>
      <c r="C251" s="28"/>
      <c r="P251" s="29"/>
      <c r="Q251" s="29"/>
      <c r="R251" s="29"/>
      <c r="S251" s="29"/>
      <c r="T251" s="29"/>
      <c r="U251" s="29"/>
    </row>
    <row r="252" spans="1:21" ht="15">
      <c r="A252" s="30"/>
      <c r="B252" s="31"/>
      <c r="C252" s="28"/>
      <c r="O252" s="8"/>
      <c r="P252" s="29"/>
      <c r="Q252" s="29"/>
      <c r="R252" s="29"/>
      <c r="S252" s="29"/>
      <c r="T252" s="29"/>
      <c r="U252" s="29"/>
    </row>
    <row r="253" spans="1:21" ht="15">
      <c r="A253" s="30"/>
      <c r="B253" s="31"/>
      <c r="C253" s="7"/>
      <c r="P253" s="10"/>
      <c r="Q253" s="33"/>
      <c r="R253" s="33"/>
      <c r="S253" s="33"/>
      <c r="T253" s="33"/>
      <c r="U253" s="29"/>
    </row>
    <row r="254" spans="1:21" ht="15">
      <c r="A254" s="30"/>
      <c r="B254" s="31"/>
      <c r="C254" s="28"/>
      <c r="P254" s="34"/>
      <c r="Q254" s="29"/>
      <c r="R254" s="29"/>
      <c r="S254" s="29"/>
      <c r="T254" s="29"/>
      <c r="U254" s="29"/>
    </row>
    <row r="255" spans="1:21" ht="15">
      <c r="A255" s="30"/>
      <c r="B255" s="31"/>
      <c r="C255" s="28"/>
      <c r="P255" s="29"/>
      <c r="Q255" s="29"/>
      <c r="R255" s="29"/>
      <c r="S255" s="29"/>
      <c r="T255" s="29"/>
      <c r="U255" s="29"/>
    </row>
    <row r="256" spans="1:21" ht="15">
      <c r="A256" s="30"/>
      <c r="B256" s="31"/>
      <c r="P256" s="29"/>
      <c r="Q256" s="29"/>
      <c r="R256" s="29"/>
      <c r="S256" s="29"/>
      <c r="T256" s="29"/>
      <c r="U256" s="29"/>
    </row>
    <row r="257" spans="1:21" ht="15">
      <c r="A257" s="30"/>
      <c r="B257" s="31"/>
      <c r="P257" s="29"/>
      <c r="Q257" s="29"/>
      <c r="R257" s="29"/>
      <c r="S257" s="29"/>
      <c r="T257" s="29"/>
      <c r="U257" s="29"/>
    </row>
    <row r="258" spans="1:21" ht="15">
      <c r="A258" s="30"/>
      <c r="B258" s="31"/>
      <c r="P258" s="29"/>
      <c r="Q258" s="29"/>
      <c r="R258" s="29"/>
      <c r="S258" s="29"/>
      <c r="T258" s="29"/>
      <c r="U258" s="29"/>
    </row>
    <row r="259" spans="1:21" ht="15">
      <c r="A259" s="30"/>
      <c r="B259" s="31"/>
      <c r="P259" s="29"/>
      <c r="Q259" s="29"/>
      <c r="R259" s="29"/>
      <c r="S259" s="29"/>
      <c r="T259" s="29"/>
      <c r="U259" s="29"/>
    </row>
    <row r="260" spans="1:21" ht="15">
      <c r="A260" s="30"/>
      <c r="B260" s="31"/>
      <c r="P260" s="10"/>
      <c r="Q260" s="33"/>
      <c r="R260" s="33"/>
      <c r="S260" s="33"/>
      <c r="T260" s="33"/>
      <c r="U260" s="29"/>
    </row>
    <row r="261" spans="1:21" ht="15">
      <c r="A261" s="30"/>
      <c r="B261" s="31"/>
      <c r="P261" s="34"/>
      <c r="Q261" s="29"/>
      <c r="R261" s="29"/>
      <c r="S261" s="29"/>
      <c r="T261" s="29"/>
      <c r="U261" s="29"/>
    </row>
    <row r="262" spans="1:21" ht="15">
      <c r="A262" s="30"/>
      <c r="B262" s="31"/>
      <c r="P262" s="29"/>
      <c r="Q262" s="29"/>
      <c r="R262" s="29"/>
      <c r="S262" s="29"/>
      <c r="T262" s="29"/>
      <c r="U262" s="29"/>
    </row>
    <row r="263" spans="1:21" ht="15">
      <c r="A263" s="30"/>
      <c r="B263" s="31"/>
      <c r="P263" s="29"/>
      <c r="Q263" s="29"/>
      <c r="R263" s="29"/>
      <c r="S263" s="29"/>
      <c r="T263" s="29"/>
      <c r="U263" s="29"/>
    </row>
    <row r="264" spans="1:21" ht="15">
      <c r="A264" s="30"/>
      <c r="B264" s="31"/>
      <c r="P264" s="29"/>
      <c r="Q264" s="29"/>
      <c r="R264" s="29"/>
      <c r="S264" s="29"/>
      <c r="T264" s="29"/>
      <c r="U264" s="29"/>
    </row>
    <row r="265" spans="1:21" ht="15">
      <c r="A265" s="30"/>
      <c r="B265" s="31"/>
      <c r="P265" s="10"/>
      <c r="Q265" s="10"/>
      <c r="R265" s="10"/>
      <c r="S265" s="10"/>
      <c r="T265" s="10"/>
      <c r="U265" s="34"/>
    </row>
    <row r="266" spans="1:21" ht="15">
      <c r="A266" s="30"/>
      <c r="B266" s="31"/>
      <c r="P266" s="34"/>
      <c r="Q266" s="34"/>
      <c r="R266" s="34"/>
      <c r="S266" s="34"/>
      <c r="T266" s="34"/>
      <c r="U266" s="34"/>
    </row>
    <row r="267" spans="1:21" ht="15">
      <c r="A267" s="30"/>
      <c r="B267" s="31"/>
      <c r="P267" s="29"/>
      <c r="Q267" s="34"/>
      <c r="R267" s="34"/>
      <c r="S267" s="34"/>
      <c r="T267" s="34"/>
      <c r="U267" s="34"/>
    </row>
    <row r="268" spans="1:21" ht="15">
      <c r="A268" s="30"/>
      <c r="B268" s="31"/>
      <c r="P268" s="29"/>
      <c r="Q268" s="34"/>
      <c r="R268" s="34"/>
      <c r="S268" s="34"/>
      <c r="T268" s="34"/>
      <c r="U268" s="34"/>
    </row>
    <row r="269" spans="1:21" ht="15">
      <c r="A269" s="30"/>
      <c r="B269" s="31"/>
      <c r="P269" s="29"/>
      <c r="Q269" s="34"/>
      <c r="R269" s="34"/>
      <c r="S269" s="34"/>
      <c r="T269" s="34"/>
      <c r="U269" s="34"/>
    </row>
    <row r="270" spans="1:21" ht="15">
      <c r="A270" s="30"/>
      <c r="B270" s="31"/>
      <c r="P270" s="29"/>
      <c r="Q270" s="34"/>
      <c r="R270" s="34"/>
      <c r="S270" s="34"/>
      <c r="T270" s="34"/>
      <c r="U270" s="34"/>
    </row>
    <row r="271" spans="1:21" ht="15">
      <c r="A271" s="30"/>
      <c r="B271" s="31"/>
      <c r="P271" s="29"/>
      <c r="Q271" s="34"/>
      <c r="R271" s="34"/>
      <c r="S271" s="34"/>
      <c r="T271" s="34"/>
      <c r="U271" s="34"/>
    </row>
    <row r="272" spans="1:21" ht="15">
      <c r="A272" s="30"/>
      <c r="B272" s="31"/>
      <c r="P272" s="29"/>
      <c r="Q272" s="34"/>
      <c r="R272" s="34"/>
      <c r="S272" s="34"/>
      <c r="T272" s="34"/>
      <c r="U272" s="34"/>
    </row>
    <row r="273" spans="1:21" ht="15">
      <c r="A273" s="30"/>
      <c r="B273" s="31"/>
      <c r="P273" s="10"/>
      <c r="Q273" s="10"/>
      <c r="R273" s="10"/>
      <c r="S273" s="10"/>
      <c r="T273" s="10"/>
      <c r="U273" s="34"/>
    </row>
    <row r="274" spans="1:21" ht="15">
      <c r="A274" s="30"/>
      <c r="B274" s="31"/>
      <c r="P274" s="34"/>
      <c r="Q274" s="34"/>
      <c r="R274" s="34"/>
      <c r="S274" s="34"/>
      <c r="T274" s="34"/>
      <c r="U274" s="34"/>
    </row>
    <row r="275" spans="1:21" ht="15">
      <c r="A275" s="30"/>
      <c r="B275" s="31"/>
      <c r="P275" s="29"/>
      <c r="Q275" s="34"/>
      <c r="R275" s="34"/>
      <c r="S275" s="34"/>
      <c r="T275" s="34"/>
      <c r="U275" s="34"/>
    </row>
    <row r="276" spans="1:20" ht="15">
      <c r="A276" s="30"/>
      <c r="B276" s="31"/>
      <c r="P276" s="33"/>
      <c r="Q276" s="33"/>
      <c r="R276" s="33"/>
      <c r="S276" s="33"/>
      <c r="T276" s="33"/>
    </row>
    <row r="277" spans="1:20" ht="15">
      <c r="A277" s="30"/>
      <c r="B277" s="31"/>
      <c r="P277" s="10"/>
      <c r="Q277" s="10"/>
      <c r="R277" s="10"/>
      <c r="S277" s="10"/>
      <c r="T277" s="10"/>
    </row>
    <row r="278" spans="1:2" ht="15">
      <c r="A278" s="30"/>
      <c r="B278" s="31"/>
    </row>
    <row r="279" spans="1:2" ht="15">
      <c r="A279" s="30"/>
      <c r="B279" s="31"/>
    </row>
    <row r="280" spans="1:2" ht="15">
      <c r="A280" s="30"/>
      <c r="B280" s="31"/>
    </row>
    <row r="281" spans="1:2" ht="15">
      <c r="A281" s="30"/>
      <c r="B281" s="31"/>
    </row>
    <row r="282" spans="1:2" ht="15">
      <c r="A282" s="30"/>
      <c r="B282" s="31"/>
    </row>
    <row r="283" spans="1:2" ht="15">
      <c r="A283" s="30"/>
      <c r="B283" s="31"/>
    </row>
    <row r="284" spans="1:2" ht="15">
      <c r="A284" s="30"/>
      <c r="B284" s="31"/>
    </row>
    <row r="285" spans="1:2" ht="15">
      <c r="A285" s="30"/>
      <c r="B285" s="31"/>
    </row>
    <row r="286" spans="1:2" ht="15">
      <c r="A286" s="30"/>
      <c r="B286" s="31"/>
    </row>
    <row r="287" spans="1:2" ht="15">
      <c r="A287" s="30"/>
      <c r="B287" s="31"/>
    </row>
    <row r="288" spans="1:2" ht="15">
      <c r="A288" s="30"/>
      <c r="B288" s="31"/>
    </row>
    <row r="289" spans="1:2" ht="15">
      <c r="A289" s="30"/>
      <c r="B289" s="31"/>
    </row>
    <row r="290" spans="1:2" ht="15">
      <c r="A290" s="30"/>
      <c r="B290" s="31"/>
    </row>
    <row r="291" spans="1:2" ht="15">
      <c r="A291" s="30"/>
      <c r="B291" s="31"/>
    </row>
    <row r="292" spans="1:2" ht="15">
      <c r="A292" s="30"/>
      <c r="B292" s="31"/>
    </row>
    <row r="293" spans="1:2" ht="15">
      <c r="A293" s="30"/>
      <c r="B293" s="31"/>
    </row>
    <row r="294" spans="1:2" ht="15">
      <c r="A294" s="30"/>
      <c r="B294" s="31"/>
    </row>
    <row r="295" spans="1:2" ht="15">
      <c r="A295" s="30"/>
      <c r="B295" s="31"/>
    </row>
    <row r="296" spans="1:2" ht="15">
      <c r="A296" s="30"/>
      <c r="B296" s="31"/>
    </row>
    <row r="297" spans="1:2" ht="15">
      <c r="A297" s="30"/>
      <c r="B297" s="31"/>
    </row>
    <row r="298" spans="1:2" ht="15">
      <c r="A298" s="30"/>
      <c r="B298" s="31"/>
    </row>
    <row r="299" spans="1:2" ht="15">
      <c r="A299" s="30"/>
      <c r="B299" s="31"/>
    </row>
    <row r="300" spans="1:2" ht="15">
      <c r="A300" s="30"/>
      <c r="B300" s="31"/>
    </row>
    <row r="301" spans="1:2" ht="15">
      <c r="A301" s="30"/>
      <c r="B301" s="31"/>
    </row>
    <row r="302" spans="1:2" ht="15">
      <c r="A302" s="30"/>
      <c r="B302" s="31"/>
    </row>
    <row r="303" spans="1:2" ht="15">
      <c r="A303" s="30"/>
      <c r="B303" s="31"/>
    </row>
    <row r="304" spans="1:2" ht="15">
      <c r="A304" s="30"/>
      <c r="B304" s="31"/>
    </row>
    <row r="305" spans="1:2" ht="15">
      <c r="A305" s="30"/>
      <c r="B305" s="31"/>
    </row>
    <row r="306" spans="1:2" ht="15">
      <c r="A306" s="30"/>
      <c r="B306" s="31"/>
    </row>
    <row r="307" spans="1:2" ht="15">
      <c r="A307" s="30"/>
      <c r="B307" s="31"/>
    </row>
    <row r="308" spans="1:2" ht="15">
      <c r="A308" s="30"/>
      <c r="B308" s="31"/>
    </row>
    <row r="309" spans="1:2" ht="15">
      <c r="A309" s="30"/>
      <c r="B309" s="31"/>
    </row>
    <row r="310" spans="1:2" ht="15">
      <c r="A310" s="30"/>
      <c r="B310" s="31"/>
    </row>
    <row r="311" spans="1:2" ht="15">
      <c r="A311" s="30"/>
      <c r="B311" s="31"/>
    </row>
    <row r="312" spans="1:2" ht="15">
      <c r="A312" s="30"/>
      <c r="B312" s="31"/>
    </row>
    <row r="313" spans="1:2" ht="15">
      <c r="A313" s="30"/>
      <c r="B313" s="31"/>
    </row>
    <row r="314" spans="1:2" ht="15">
      <c r="A314" s="30"/>
      <c r="B314" s="31"/>
    </row>
    <row r="315" spans="1:2" ht="15">
      <c r="A315" s="30"/>
      <c r="B315" s="31"/>
    </row>
    <row r="316" spans="1:2" ht="15">
      <c r="A316" s="30"/>
      <c r="B316" s="31"/>
    </row>
    <row r="317" spans="1:2" ht="15">
      <c r="A317" s="30"/>
      <c r="B317" s="31"/>
    </row>
    <row r="318" spans="1:2" ht="15">
      <c r="A318" s="30"/>
      <c r="B318" s="31"/>
    </row>
    <row r="319" spans="1:2" ht="15">
      <c r="A319" s="30"/>
      <c r="B319" s="31"/>
    </row>
    <row r="320" spans="1:2" ht="15">
      <c r="A320" s="30"/>
      <c r="B320" s="31"/>
    </row>
    <row r="321" spans="1:2" ht="15">
      <c r="A321" s="30"/>
      <c r="B321" s="31"/>
    </row>
    <row r="322" spans="1:2" ht="15">
      <c r="A322" s="30"/>
      <c r="B322" s="31"/>
    </row>
    <row r="323" spans="1:2" ht="15">
      <c r="A323" s="30"/>
      <c r="B323" s="31"/>
    </row>
    <row r="324" spans="1:2" ht="15">
      <c r="A324" s="30"/>
      <c r="B324" s="31"/>
    </row>
    <row r="325" spans="1:2" ht="15">
      <c r="A325" s="30"/>
      <c r="B325" s="31"/>
    </row>
    <row r="326" spans="1:2" ht="15">
      <c r="A326" s="30"/>
      <c r="B326" s="31"/>
    </row>
    <row r="327" spans="1:2" ht="15">
      <c r="A327" s="30"/>
      <c r="B327" s="31"/>
    </row>
    <row r="328" spans="1:2" ht="15">
      <c r="A328" s="30"/>
      <c r="B328" s="31"/>
    </row>
    <row r="329" spans="1:2" ht="15">
      <c r="A329" s="30"/>
      <c r="B329" s="31"/>
    </row>
    <row r="330" spans="1:2" ht="15">
      <c r="A330" s="30"/>
      <c r="B330" s="31"/>
    </row>
    <row r="331" spans="1:2" ht="15">
      <c r="A331" s="30"/>
      <c r="B331" s="31"/>
    </row>
    <row r="332" spans="1:2" ht="15">
      <c r="A332" s="30"/>
      <c r="B332" s="31"/>
    </row>
    <row r="333" spans="1:2" ht="15">
      <c r="A333" s="30"/>
      <c r="B333" s="31"/>
    </row>
    <row r="334" spans="1:2" ht="15">
      <c r="A334" s="30"/>
      <c r="B334" s="31"/>
    </row>
    <row r="335" spans="1:2" ht="15">
      <c r="A335" s="30"/>
      <c r="B335" s="31"/>
    </row>
    <row r="336" spans="1:2" ht="15">
      <c r="A336" s="30"/>
      <c r="B336" s="31"/>
    </row>
    <row r="337" spans="1:2" ht="15">
      <c r="A337" s="30"/>
      <c r="B337" s="31"/>
    </row>
    <row r="338" spans="1:2" ht="15">
      <c r="A338" s="30"/>
      <c r="B338" s="31"/>
    </row>
    <row r="339" spans="1:2" ht="15">
      <c r="A339" s="30"/>
      <c r="B339" s="31"/>
    </row>
    <row r="340" spans="1:2" ht="15">
      <c r="A340" s="30"/>
      <c r="B340" s="31"/>
    </row>
    <row r="341" spans="1:2" ht="15">
      <c r="A341" s="30"/>
      <c r="B341" s="31"/>
    </row>
    <row r="342" spans="1:2" ht="15">
      <c r="A342" s="30"/>
      <c r="B342" s="31"/>
    </row>
    <row r="343" spans="1:2" ht="15">
      <c r="A343" s="30"/>
      <c r="B343" s="31"/>
    </row>
    <row r="344" spans="1:2" ht="15">
      <c r="A344" s="30"/>
      <c r="B344" s="31"/>
    </row>
    <row r="345" spans="1:2" ht="15">
      <c r="A345" s="30"/>
      <c r="B345" s="31"/>
    </row>
    <row r="346" spans="1:2" ht="15">
      <c r="A346" s="30"/>
      <c r="B346" s="31"/>
    </row>
    <row r="347" spans="1:2" ht="15">
      <c r="A347" s="30"/>
      <c r="B347" s="31"/>
    </row>
    <row r="348" spans="1:2" ht="15">
      <c r="A348" s="30"/>
      <c r="B348" s="31"/>
    </row>
    <row r="349" spans="1:2" ht="15">
      <c r="A349" s="30"/>
      <c r="B349" s="31"/>
    </row>
    <row r="350" spans="1:2" ht="15">
      <c r="A350" s="30"/>
      <c r="B350" s="31"/>
    </row>
    <row r="351" spans="1:2" ht="15">
      <c r="A351" s="30"/>
      <c r="B351" s="31"/>
    </row>
    <row r="352" spans="1:2" ht="15">
      <c r="A352" s="30"/>
      <c r="B352" s="31"/>
    </row>
    <row r="353" spans="1:2" ht="15">
      <c r="A353" s="30"/>
      <c r="B353" s="31"/>
    </row>
    <row r="354" spans="1:2" ht="15">
      <c r="A354" s="30"/>
      <c r="B354" s="31"/>
    </row>
    <row r="355" spans="1:2" ht="15">
      <c r="A355" s="30"/>
      <c r="B355" s="31"/>
    </row>
    <row r="356" spans="1:2" ht="15">
      <c r="A356" s="30"/>
      <c r="B356" s="31"/>
    </row>
    <row r="357" ht="15">
      <c r="A357" s="30"/>
    </row>
    <row r="358" ht="15">
      <c r="A358" s="30"/>
    </row>
    <row r="359" ht="15">
      <c r="A359" s="30"/>
    </row>
    <row r="360" ht="15">
      <c r="A360" s="30"/>
    </row>
    <row r="361" ht="15">
      <c r="A361" s="30"/>
    </row>
    <row r="362" ht="15">
      <c r="A362" s="30"/>
    </row>
    <row r="363" ht="15">
      <c r="A363" s="30"/>
    </row>
    <row r="364" ht="15">
      <c r="A364" s="30"/>
    </row>
    <row r="365" ht="15">
      <c r="A365" s="30"/>
    </row>
    <row r="366" ht="15">
      <c r="A366" s="30"/>
    </row>
    <row r="367" ht="15">
      <c r="A367" s="30"/>
    </row>
    <row r="368" ht="15">
      <c r="A368" s="30"/>
    </row>
    <row r="369" ht="15">
      <c r="A369" s="30"/>
    </row>
    <row r="370" ht="15">
      <c r="A370" s="30"/>
    </row>
    <row r="371" ht="15">
      <c r="A371" s="30"/>
    </row>
    <row r="372" ht="15">
      <c r="A372" s="30"/>
    </row>
    <row r="373" ht="15">
      <c r="A373" s="30"/>
    </row>
    <row r="374" ht="15">
      <c r="A374" s="30"/>
    </row>
    <row r="375" ht="15">
      <c r="A375" s="30"/>
    </row>
    <row r="376" ht="15">
      <c r="A376" s="30"/>
    </row>
    <row r="377" ht="15">
      <c r="A377" s="30"/>
    </row>
    <row r="378" ht="15">
      <c r="A378" s="30"/>
    </row>
    <row r="379" ht="15">
      <c r="A379" s="30"/>
    </row>
    <row r="380" ht="15">
      <c r="A380" s="30"/>
    </row>
    <row r="381" ht="15">
      <c r="A381" s="30"/>
    </row>
    <row r="382" ht="15">
      <c r="A382" s="30"/>
    </row>
    <row r="383" ht="15">
      <c r="A383" s="30"/>
    </row>
    <row r="384" ht="15">
      <c r="A384" s="30"/>
    </row>
    <row r="385" ht="15">
      <c r="A385" s="30"/>
    </row>
    <row r="386" ht="15">
      <c r="A386" s="30"/>
    </row>
    <row r="387" ht="15">
      <c r="A387" s="30"/>
    </row>
    <row r="388" ht="15">
      <c r="A388" s="30"/>
    </row>
    <row r="389" ht="15">
      <c r="A389" s="30"/>
    </row>
    <row r="390" ht="15">
      <c r="A390" s="30"/>
    </row>
    <row r="391" ht="15">
      <c r="A391" s="30"/>
    </row>
    <row r="392" ht="15">
      <c r="A392" s="30"/>
    </row>
    <row r="393" ht="15">
      <c r="A393" s="30"/>
    </row>
    <row r="394" ht="15">
      <c r="A394" s="30"/>
    </row>
    <row r="395" ht="15">
      <c r="A395" s="30"/>
    </row>
    <row r="396" ht="15">
      <c r="A396" s="30"/>
    </row>
    <row r="397" ht="15">
      <c r="A397" s="30"/>
    </row>
    <row r="398" ht="15">
      <c r="A398" s="30"/>
    </row>
    <row r="399" ht="15">
      <c r="A399" s="30"/>
    </row>
    <row r="400" ht="15">
      <c r="A400" s="30"/>
    </row>
    <row r="401" ht="15">
      <c r="A401" s="30"/>
    </row>
    <row r="402" ht="15">
      <c r="A402" s="30"/>
    </row>
    <row r="403" ht="15">
      <c r="A403" s="30"/>
    </row>
    <row r="404" ht="15">
      <c r="A404" s="30"/>
    </row>
    <row r="405" ht="15">
      <c r="A405" s="30"/>
    </row>
    <row r="406" ht="15">
      <c r="A406" s="30"/>
    </row>
    <row r="407" ht="15">
      <c r="A407" s="30"/>
    </row>
    <row r="408" ht="15">
      <c r="A408" s="30"/>
    </row>
    <row r="409" ht="15">
      <c r="A409" s="30"/>
    </row>
    <row r="410" ht="15">
      <c r="A410" s="30"/>
    </row>
    <row r="411" ht="15">
      <c r="A411" s="30"/>
    </row>
    <row r="412" ht="15">
      <c r="A412" s="30"/>
    </row>
    <row r="413" ht="15">
      <c r="A413" s="30"/>
    </row>
    <row r="414" ht="15">
      <c r="A414" s="30"/>
    </row>
    <row r="415" ht="15">
      <c r="A415" s="30"/>
    </row>
    <row r="416" ht="15">
      <c r="A416" s="30"/>
    </row>
    <row r="417" ht="15">
      <c r="A417" s="30"/>
    </row>
    <row r="418" ht="15">
      <c r="A418" s="30"/>
    </row>
    <row r="419" ht="15">
      <c r="A419" s="30"/>
    </row>
    <row r="420" ht="15">
      <c r="A420" s="30"/>
    </row>
    <row r="421" ht="15">
      <c r="A421" s="30"/>
    </row>
    <row r="422" ht="15">
      <c r="A422" s="30"/>
    </row>
    <row r="423" ht="15">
      <c r="A423" s="30"/>
    </row>
    <row r="424" ht="15">
      <c r="A424" s="30"/>
    </row>
    <row r="425" ht="15">
      <c r="A425" s="30"/>
    </row>
    <row r="426" ht="15">
      <c r="A426" s="30"/>
    </row>
    <row r="427" ht="15">
      <c r="A427" s="30"/>
    </row>
    <row r="428" ht="15">
      <c r="A428" s="30"/>
    </row>
    <row r="429" ht="15">
      <c r="A429" s="30"/>
    </row>
    <row r="430" ht="15">
      <c r="A430" s="30"/>
    </row>
    <row r="431" ht="15">
      <c r="A431" s="30"/>
    </row>
    <row r="432" ht="15">
      <c r="A432" s="30"/>
    </row>
    <row r="433" ht="15">
      <c r="A433" s="30"/>
    </row>
    <row r="434" ht="15">
      <c r="A434" s="30"/>
    </row>
    <row r="435" ht="15">
      <c r="A435" s="30"/>
    </row>
    <row r="436" ht="15">
      <c r="A436" s="30"/>
    </row>
    <row r="437" ht="15">
      <c r="A437" s="30"/>
    </row>
    <row r="438" ht="15">
      <c r="A438" s="30"/>
    </row>
    <row r="439" ht="15">
      <c r="A439" s="30"/>
    </row>
    <row r="440" ht="15">
      <c r="A440" s="30"/>
    </row>
    <row r="441" ht="15">
      <c r="A441" s="30"/>
    </row>
    <row r="442" ht="15">
      <c r="A442" s="30"/>
    </row>
    <row r="443" ht="15">
      <c r="A443" s="30"/>
    </row>
    <row r="444" ht="15">
      <c r="A444" s="30"/>
    </row>
    <row r="445" ht="15">
      <c r="A445" s="30"/>
    </row>
    <row r="446" ht="15">
      <c r="A446" s="30"/>
    </row>
    <row r="447" ht="15">
      <c r="A447" s="30"/>
    </row>
    <row r="448" ht="15">
      <c r="A448" s="30"/>
    </row>
    <row r="449" ht="15">
      <c r="A449" s="30"/>
    </row>
    <row r="450" ht="15">
      <c r="A450" s="30"/>
    </row>
    <row r="451" ht="15">
      <c r="A451" s="30"/>
    </row>
    <row r="452" ht="15">
      <c r="A452" s="30"/>
    </row>
    <row r="453" ht="15">
      <c r="A453" s="30"/>
    </row>
    <row r="454" ht="15">
      <c r="A454" s="30"/>
    </row>
    <row r="455" ht="15">
      <c r="A455" s="30"/>
    </row>
    <row r="456" ht="15">
      <c r="A456" s="30"/>
    </row>
    <row r="457" ht="15">
      <c r="A457" s="30"/>
    </row>
    <row r="458" ht="15">
      <c r="A458" s="30"/>
    </row>
    <row r="459" ht="15">
      <c r="A459" s="30"/>
    </row>
    <row r="460" ht="15">
      <c r="A460" s="30"/>
    </row>
    <row r="461" ht="15">
      <c r="A461" s="30"/>
    </row>
    <row r="462" ht="15">
      <c r="A462" s="30"/>
    </row>
    <row r="463" ht="15">
      <c r="A463" s="30"/>
    </row>
    <row r="464" ht="15">
      <c r="A464" s="30"/>
    </row>
    <row r="465" ht="15">
      <c r="A465" s="30"/>
    </row>
    <row r="466" ht="15">
      <c r="A466" s="30"/>
    </row>
    <row r="467" ht="15">
      <c r="A467" s="30"/>
    </row>
    <row r="468" ht="15">
      <c r="A468" s="30"/>
    </row>
    <row r="469" ht="15">
      <c r="A469" s="30"/>
    </row>
    <row r="470" ht="15">
      <c r="A470" s="30"/>
    </row>
    <row r="471" ht="15">
      <c r="A471" s="30"/>
    </row>
    <row r="472" ht="15">
      <c r="A472" s="30"/>
    </row>
    <row r="473" ht="15">
      <c r="A473" s="30"/>
    </row>
    <row r="474" ht="15">
      <c r="A474" s="30"/>
    </row>
    <row r="475" ht="15">
      <c r="A475" s="30"/>
    </row>
    <row r="476" ht="15">
      <c r="A476" s="30"/>
    </row>
    <row r="477" ht="15">
      <c r="A477" s="30"/>
    </row>
    <row r="478" ht="15">
      <c r="A478" s="30"/>
    </row>
    <row r="479" ht="15">
      <c r="A479" s="30"/>
    </row>
    <row r="480" ht="15">
      <c r="A480" s="30"/>
    </row>
    <row r="481" ht="15">
      <c r="A481" s="30"/>
    </row>
    <row r="482" ht="15">
      <c r="A482" s="30"/>
    </row>
    <row r="483" ht="15">
      <c r="A483" s="30"/>
    </row>
    <row r="484" ht="15">
      <c r="A484" s="30"/>
    </row>
    <row r="485" ht="15">
      <c r="A485" s="30"/>
    </row>
    <row r="486" ht="15">
      <c r="A486" s="30"/>
    </row>
    <row r="487" ht="15">
      <c r="A487" s="30"/>
    </row>
    <row r="488" ht="15">
      <c r="A488" s="30"/>
    </row>
    <row r="489" ht="15">
      <c r="A489" s="30"/>
    </row>
    <row r="490" ht="15">
      <c r="A490" s="30"/>
    </row>
    <row r="491" ht="15">
      <c r="A491" s="30"/>
    </row>
    <row r="492" ht="15">
      <c r="A492" s="30"/>
    </row>
    <row r="493" ht="15">
      <c r="A493" s="30"/>
    </row>
    <row r="494" ht="15">
      <c r="A494" s="30"/>
    </row>
    <row r="495" ht="15">
      <c r="A495" s="30"/>
    </row>
    <row r="496" ht="15">
      <c r="A496" s="30"/>
    </row>
    <row r="497" ht="15">
      <c r="A497" s="30"/>
    </row>
    <row r="498" ht="15">
      <c r="A498" s="30"/>
    </row>
    <row r="499" ht="15">
      <c r="A499" s="30"/>
    </row>
    <row r="500" ht="15">
      <c r="A500" s="30"/>
    </row>
    <row r="501" ht="15">
      <c r="A501" s="30"/>
    </row>
    <row r="502" ht="15">
      <c r="A502" s="30"/>
    </row>
    <row r="503" ht="15">
      <c r="A503" s="30"/>
    </row>
    <row r="504" ht="15">
      <c r="A504" s="30"/>
    </row>
    <row r="505" ht="15">
      <c r="A505" s="30"/>
    </row>
    <row r="506" ht="15">
      <c r="A506" s="30"/>
    </row>
    <row r="507" ht="15">
      <c r="A507" s="30"/>
    </row>
    <row r="508" ht="15">
      <c r="A508" s="30"/>
    </row>
    <row r="509" ht="15">
      <c r="A509" s="30"/>
    </row>
    <row r="510" ht="15">
      <c r="A510" s="30"/>
    </row>
    <row r="511" ht="15">
      <c r="A511" s="30"/>
    </row>
    <row r="512" ht="15">
      <c r="A512" s="30"/>
    </row>
    <row r="513" ht="15">
      <c r="A513" s="30"/>
    </row>
    <row r="514" ht="15">
      <c r="A514" s="30"/>
    </row>
    <row r="515" ht="15">
      <c r="A515" s="30"/>
    </row>
    <row r="516" ht="15">
      <c r="A516" s="30"/>
    </row>
    <row r="517" ht="15">
      <c r="A517" s="30"/>
    </row>
    <row r="518" ht="15">
      <c r="A518" s="30"/>
    </row>
    <row r="519" ht="15">
      <c r="A519" s="30"/>
    </row>
    <row r="520" ht="15">
      <c r="A520" s="30"/>
    </row>
    <row r="521" ht="15">
      <c r="A521" s="30"/>
    </row>
    <row r="522" ht="15">
      <c r="A522" s="30"/>
    </row>
    <row r="523" ht="15">
      <c r="A523" s="30"/>
    </row>
    <row r="524" ht="15">
      <c r="A524" s="30"/>
    </row>
    <row r="525" ht="15">
      <c r="A525" s="30"/>
    </row>
    <row r="526" ht="15">
      <c r="A526" s="30"/>
    </row>
    <row r="527" ht="15">
      <c r="A527" s="30"/>
    </row>
    <row r="528" ht="15">
      <c r="A528" s="30"/>
    </row>
    <row r="529" ht="15">
      <c r="A529" s="30"/>
    </row>
    <row r="530" ht="15">
      <c r="A530" s="30"/>
    </row>
    <row r="531" ht="15">
      <c r="A531" s="30"/>
    </row>
    <row r="532" ht="15">
      <c r="A532" s="30"/>
    </row>
    <row r="533" ht="15">
      <c r="A533" s="30"/>
    </row>
    <row r="534" ht="15">
      <c r="A534" s="30"/>
    </row>
    <row r="535" ht="15">
      <c r="A535" s="30"/>
    </row>
    <row r="536" ht="15">
      <c r="A536" s="30"/>
    </row>
    <row r="537" ht="15">
      <c r="A537" s="30"/>
    </row>
    <row r="538" ht="15">
      <c r="A538" s="30"/>
    </row>
    <row r="539" ht="15">
      <c r="A539" s="30"/>
    </row>
    <row r="540" ht="15">
      <c r="A540" s="30"/>
    </row>
    <row r="541" ht="15">
      <c r="A541" s="30"/>
    </row>
    <row r="542" ht="15">
      <c r="A542" s="30"/>
    </row>
    <row r="543" ht="15">
      <c r="A543" s="30"/>
    </row>
    <row r="544" ht="15">
      <c r="A544" s="30"/>
    </row>
    <row r="545" ht="15">
      <c r="A545" s="30"/>
    </row>
    <row r="546" ht="15">
      <c r="A546" s="30"/>
    </row>
    <row r="547" ht="15">
      <c r="A547" s="30"/>
    </row>
    <row r="548" ht="15">
      <c r="A548" s="30"/>
    </row>
    <row r="549" ht="15">
      <c r="A549" s="30"/>
    </row>
    <row r="550" ht="15">
      <c r="A550" s="30"/>
    </row>
    <row r="551" ht="15">
      <c r="A551" s="30"/>
    </row>
    <row r="552" ht="15">
      <c r="A552" s="30"/>
    </row>
    <row r="553" ht="15">
      <c r="A553" s="30"/>
    </row>
    <row r="554" ht="15">
      <c r="A554" s="30"/>
    </row>
    <row r="555" ht="15">
      <c r="A555" s="30"/>
    </row>
    <row r="556" ht="15">
      <c r="A556" s="30"/>
    </row>
    <row r="557" ht="15">
      <c r="A557" s="30"/>
    </row>
    <row r="558" ht="15">
      <c r="A558" s="30"/>
    </row>
    <row r="559" ht="15">
      <c r="A559" s="30"/>
    </row>
    <row r="560" ht="15">
      <c r="A560" s="30"/>
    </row>
    <row r="561" ht="15">
      <c r="A561" s="30"/>
    </row>
    <row r="562" ht="15">
      <c r="A562" s="30"/>
    </row>
    <row r="563" ht="15">
      <c r="A563" s="30"/>
    </row>
    <row r="564" ht="15">
      <c r="A564" s="30"/>
    </row>
    <row r="565" ht="15">
      <c r="A565" s="30"/>
    </row>
    <row r="566" ht="15">
      <c r="A566" s="30"/>
    </row>
    <row r="567" ht="15">
      <c r="A567" s="30"/>
    </row>
    <row r="568" ht="15">
      <c r="A568" s="30"/>
    </row>
    <row r="569" ht="15">
      <c r="A569" s="30"/>
    </row>
    <row r="570" ht="15">
      <c r="A570" s="30"/>
    </row>
    <row r="571" ht="15">
      <c r="A571" s="30"/>
    </row>
    <row r="572" ht="15">
      <c r="A572" s="30"/>
    </row>
    <row r="573" ht="15">
      <c r="A573" s="30"/>
    </row>
    <row r="574" ht="15">
      <c r="A574" s="30"/>
    </row>
    <row r="575" ht="15">
      <c r="A575" s="30"/>
    </row>
    <row r="576" ht="15">
      <c r="A576" s="30"/>
    </row>
    <row r="577" ht="15">
      <c r="A577" s="30"/>
    </row>
    <row r="578" ht="15">
      <c r="A578" s="30"/>
    </row>
    <row r="579" ht="15">
      <c r="A579" s="30"/>
    </row>
    <row r="580" ht="15">
      <c r="A580" s="30"/>
    </row>
    <row r="581" ht="15">
      <c r="A581" s="30"/>
    </row>
    <row r="582" ht="15">
      <c r="A582" s="30"/>
    </row>
    <row r="583" ht="15">
      <c r="A583" s="30"/>
    </row>
    <row r="584" ht="15">
      <c r="A584" s="30"/>
    </row>
    <row r="585" ht="15">
      <c r="A585" s="30"/>
    </row>
    <row r="586" ht="15">
      <c r="A586" s="30"/>
    </row>
    <row r="587" ht="15">
      <c r="A587" s="30"/>
    </row>
    <row r="588" ht="15">
      <c r="A588" s="30"/>
    </row>
    <row r="589" ht="15">
      <c r="A589" s="30"/>
    </row>
    <row r="590" ht="15">
      <c r="A590" s="30"/>
    </row>
    <row r="591" ht="15">
      <c r="A591" s="30"/>
    </row>
    <row r="592" ht="15">
      <c r="A592" s="30"/>
    </row>
    <row r="593" ht="15">
      <c r="A593" s="30"/>
    </row>
    <row r="594" ht="15">
      <c r="A594" s="30"/>
    </row>
    <row r="595" ht="15">
      <c r="A595" s="30"/>
    </row>
    <row r="596" ht="15">
      <c r="A596" s="30"/>
    </row>
    <row r="597" ht="15">
      <c r="A597" s="30"/>
    </row>
    <row r="598" ht="15">
      <c r="A598" s="30"/>
    </row>
    <row r="599" ht="15">
      <c r="A599" s="30"/>
    </row>
    <row r="600" ht="15">
      <c r="A600" s="30"/>
    </row>
    <row r="601" ht="15">
      <c r="A601" s="30"/>
    </row>
    <row r="602" ht="15">
      <c r="A602" s="30"/>
    </row>
    <row r="603" ht="15">
      <c r="A603" s="30"/>
    </row>
    <row r="604" ht="15">
      <c r="A604" s="30"/>
    </row>
    <row r="605" ht="15">
      <c r="A605" s="30"/>
    </row>
    <row r="606" ht="15">
      <c r="A606" s="30"/>
    </row>
    <row r="607" ht="15">
      <c r="A607" s="30"/>
    </row>
    <row r="608" ht="15">
      <c r="A608" s="30"/>
    </row>
    <row r="609" ht="15">
      <c r="A609" s="30"/>
    </row>
    <row r="610" ht="15">
      <c r="A610" s="30"/>
    </row>
    <row r="611" ht="15">
      <c r="A611" s="30"/>
    </row>
    <row r="612" ht="15">
      <c r="A612" s="30"/>
    </row>
    <row r="613" ht="15">
      <c r="A613" s="30"/>
    </row>
    <row r="614" ht="15">
      <c r="A614" s="30"/>
    </row>
    <row r="615" ht="15">
      <c r="A615" s="30"/>
    </row>
    <row r="616" ht="15">
      <c r="A616" s="30"/>
    </row>
    <row r="617" ht="15">
      <c r="A617" s="30"/>
    </row>
    <row r="618" ht="15">
      <c r="A618" s="30"/>
    </row>
    <row r="619" ht="15">
      <c r="A619" s="30"/>
    </row>
    <row r="620" ht="15">
      <c r="A620" s="30"/>
    </row>
    <row r="621" ht="15">
      <c r="A621" s="30"/>
    </row>
    <row r="622" ht="15">
      <c r="A622" s="30"/>
    </row>
    <row r="623" ht="15">
      <c r="A623" s="30"/>
    </row>
    <row r="624" ht="15">
      <c r="A624" s="30"/>
    </row>
    <row r="625" ht="15">
      <c r="A625" s="30"/>
    </row>
    <row r="626" ht="15">
      <c r="A626" s="30"/>
    </row>
    <row r="627" ht="15">
      <c r="A627" s="30"/>
    </row>
    <row r="628" ht="15">
      <c r="A628" s="30"/>
    </row>
    <row r="629" ht="15">
      <c r="A629" s="30"/>
    </row>
    <row r="630" ht="15">
      <c r="A630" s="30"/>
    </row>
    <row r="631" ht="15">
      <c r="A631" s="30"/>
    </row>
    <row r="632" ht="15">
      <c r="A632" s="30"/>
    </row>
    <row r="633" ht="15">
      <c r="A633" s="30"/>
    </row>
    <row r="634" ht="15">
      <c r="A634" s="30"/>
    </row>
    <row r="635" ht="15">
      <c r="A635" s="30"/>
    </row>
    <row r="636" ht="15">
      <c r="A636" s="30"/>
    </row>
    <row r="637" ht="15">
      <c r="A637" s="30"/>
    </row>
    <row r="638" ht="15">
      <c r="A638" s="30"/>
    </row>
    <row r="639" ht="15">
      <c r="A639" s="30"/>
    </row>
    <row r="640" ht="15">
      <c r="A640" s="30"/>
    </row>
    <row r="641" ht="15">
      <c r="A641" s="30"/>
    </row>
    <row r="642" ht="15">
      <c r="A642" s="30"/>
    </row>
    <row r="643" ht="15">
      <c r="A643" s="30"/>
    </row>
    <row r="644" ht="15">
      <c r="A644" s="30"/>
    </row>
    <row r="645" ht="15">
      <c r="A645" s="30"/>
    </row>
    <row r="646" ht="15">
      <c r="A646" s="30"/>
    </row>
    <row r="647" ht="15">
      <c r="A647" s="30"/>
    </row>
    <row r="648" ht="15">
      <c r="A648" s="30"/>
    </row>
    <row r="649" ht="15">
      <c r="A649" s="30"/>
    </row>
    <row r="650" ht="15">
      <c r="A650" s="30"/>
    </row>
    <row r="651" ht="15">
      <c r="A651" s="30"/>
    </row>
    <row r="652" ht="15">
      <c r="A652" s="30"/>
    </row>
    <row r="653" ht="15">
      <c r="A653" s="30"/>
    </row>
    <row r="654" ht="15">
      <c r="A654" s="30"/>
    </row>
    <row r="655" ht="15">
      <c r="A655" s="30"/>
    </row>
    <row r="656" ht="15">
      <c r="A656" s="30"/>
    </row>
    <row r="657" ht="15">
      <c r="A657" s="30"/>
    </row>
    <row r="658" ht="15">
      <c r="A658" s="30"/>
    </row>
    <row r="659" ht="15">
      <c r="A659" s="30"/>
    </row>
    <row r="660" ht="15">
      <c r="A660" s="30"/>
    </row>
    <row r="661" ht="15">
      <c r="A661" s="30"/>
    </row>
    <row r="662" ht="15">
      <c r="A662" s="30"/>
    </row>
    <row r="663" ht="15">
      <c r="A663" s="30"/>
    </row>
    <row r="664" ht="15">
      <c r="A664" s="30"/>
    </row>
    <row r="665" ht="15">
      <c r="A665" s="30"/>
    </row>
    <row r="666" ht="15">
      <c r="A666" s="30"/>
    </row>
    <row r="667" ht="15">
      <c r="A667" s="30"/>
    </row>
    <row r="668" ht="15">
      <c r="A668" s="30"/>
    </row>
    <row r="669" ht="15">
      <c r="A669" s="30"/>
    </row>
    <row r="670" ht="15">
      <c r="A670" s="30"/>
    </row>
    <row r="671" ht="15">
      <c r="A671" s="30"/>
    </row>
    <row r="672" ht="15">
      <c r="A672" s="30"/>
    </row>
    <row r="673" ht="15">
      <c r="A673" s="30"/>
    </row>
  </sheetData>
  <printOptions gridLines="1"/>
  <pageMargins left="0.15748031496062992" right="0.15748031496062992" top="0.11811023622047245" bottom="0.11811023622047245" header="0.5118110236220472" footer="0.5118110236220472"/>
  <pageSetup horizontalDpi="300" verticalDpi="3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 Digital Teknik</dc:creator>
  <cp:keywords/>
  <dc:description/>
  <cp:lastModifiedBy>Your User Name</cp:lastModifiedBy>
  <cp:lastPrinted>2000-05-08T10:36:36Z</cp:lastPrinted>
  <dcterms:created xsi:type="dcterms:W3CDTF">1999-03-25T14:12:43Z</dcterms:created>
  <dcterms:modified xsi:type="dcterms:W3CDTF">2005-12-20T07:31:26Z</dcterms:modified>
  <cp:category/>
  <cp:version/>
  <cp:contentType/>
  <cp:contentStatus/>
</cp:coreProperties>
</file>