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2013-04" sheetId="1" r:id="rId1"/>
    <sheet name="2013-SON" sheetId="2" r:id="rId2"/>
  </sheets>
  <definedNames/>
  <calcPr fullCalcOnLoad="1"/>
</workbook>
</file>

<file path=xl/sharedStrings.xml><?xml version="1.0" encoding="utf-8"?>
<sst xmlns="http://schemas.openxmlformats.org/spreadsheetml/2006/main" count="143" uniqueCount="65">
  <si>
    <t>YERALTI YERÜSTÜ DÜZENLERİ</t>
  </si>
  <si>
    <t>BİNALAR</t>
  </si>
  <si>
    <t>TESİS MAKİNE VE CİHAZLAR</t>
  </si>
  <si>
    <t>DEMİRBAŞLAR</t>
  </si>
  <si>
    <t>DİĞER MADDİ DURAN VARLIKLAR</t>
  </si>
  <si>
    <t>TAŞITLAR</t>
  </si>
  <si>
    <t>HESAP ADI</t>
  </si>
  <si>
    <t>KOD</t>
  </si>
  <si>
    <t>BRÜT TUTARLARI</t>
  </si>
  <si>
    <t>YATIRIMA KATKI ORANI</t>
  </si>
  <si>
    <t>İNDİRİMLİ KV ORANI</t>
  </si>
  <si>
    <t>NORMAL KV ORANI</t>
  </si>
  <si>
    <t>A- İNDİRİMLİ ORANA TABİ MATRAHIN BULUNMASI</t>
  </si>
  <si>
    <t>1.AŞAMA</t>
  </si>
  <si>
    <t>vergiye tabi matrah</t>
  </si>
  <si>
    <t>vergiye tabi matrah* (teşvikli yapılan yatırım/31.12.2012 sonu sabit kıymet toplamı)</t>
  </si>
  <si>
    <t xml:space="preserve">formül: </t>
  </si>
  <si>
    <t>gerekli bilgiler</t>
  </si>
  <si>
    <t>VERGİ İNDİRİM oranı</t>
  </si>
  <si>
    <t>*</t>
  </si>
  <si>
    <t>İndirimli Orana Tabi Matrah</t>
  </si>
  <si>
    <t>=</t>
  </si>
  <si>
    <t>TEŞVİK BELGESİNDE YAZILI SABİT YATIRIM</t>
  </si>
  <si>
    <t>HAKLAR</t>
  </si>
  <si>
    <t>2.AŞAMA</t>
  </si>
  <si>
    <t>B-YATIRIMA KATKI ORANININ BULUNMASI</t>
  </si>
  <si>
    <t>formül:</t>
  </si>
  <si>
    <t>teşvik belgeli olarak yapılan yatırım* yatırıma katkı oranı</t>
  </si>
  <si>
    <t>A- KURUMLAR VERGİSİ HESAPLAMA</t>
  </si>
  <si>
    <t>Vergiye Tabi Matrah</t>
  </si>
  <si>
    <t>İndirimli Orana Tabi KV Matrahı</t>
  </si>
  <si>
    <t>Normal Orana Tabi KV Matrahı</t>
  </si>
  <si>
    <t>TOPLAM HESAPLANAN KURUMLAR VERGİSİ</t>
  </si>
  <si>
    <t>3.AŞAMA</t>
  </si>
  <si>
    <t>hesaplanana yatırıma katkı tutarı</t>
  </si>
  <si>
    <t>devreden yatırıma katkı tutarı</t>
  </si>
  <si>
    <t>A-SONRAKİ DÖNEME DEVREDEN YATIRIMA KATKI  tutarı</t>
  </si>
  <si>
    <t>hesaplanan yatırıma katkı tutarı- faydalanılan yatırma katkı tutarı</t>
  </si>
  <si>
    <t>GENEL BİLGİ</t>
  </si>
  <si>
    <t xml:space="preserve">tabi olmayan harcamalarindirimli vergi uygulamasından faydalanamaz. </t>
  </si>
  <si>
    <t xml:space="preserve">Yatırım harcamaları içindeki  Arazi, arsa, royalti, yedek parça ve amortismana </t>
  </si>
  <si>
    <t xml:space="preserve">Yatırım harcamalarının oranlanacağı sabit kıymetler tutarı içine maddi ve </t>
  </si>
  <si>
    <t xml:space="preserve">gayrimaddi tüm sabit kıymetler alınacaktır. Devam eden yatırımlar da </t>
  </si>
  <si>
    <t>ARAZİ VE ARSALAR</t>
  </si>
  <si>
    <t xml:space="preserve">YAPILMAKTA OLAN YATIRIMLAR </t>
  </si>
  <si>
    <t xml:space="preserve">Bu örneğimizde yapılmakta olan yatırımların içinde arazi arsa royalti </t>
  </si>
  <si>
    <t xml:space="preserve">harcaması yoktur. </t>
  </si>
  <si>
    <t xml:space="preserve">bu tutarın içine alınmış olacaktır.  Sabit kıymetlerin içine gayri maddi </t>
  </si>
  <si>
    <t xml:space="preserve">sabit kıymetlerin de dahil olacağını kabul ediyoruz.  Sabit kıymetlerin </t>
  </si>
  <si>
    <t xml:space="preserve">yeniden değerlemesi konusunda bir tebliğ yayınlanmadığı için yeniden </t>
  </si>
  <si>
    <t xml:space="preserve">değerleme yapılmamış olarak sabit kıymet değerleri alınmıştır. </t>
  </si>
  <si>
    <t>yatırıma katkı tutarı</t>
  </si>
  <si>
    <t>teşvik belgeli yapılan yatırımlar-2011</t>
  </si>
  <si>
    <t>faydalanılan yatırıma katkı tutarı-2011</t>
  </si>
  <si>
    <t>faydalanılan yatırıma katkı tutarı-2012</t>
  </si>
  <si>
    <t>2013 YILI İÇİN HESAPLANAN İNDİRİMLİ ORANDA KURUMLAR VERGİSİ TABLOSU</t>
  </si>
  <si>
    <t>faydalanılan yatırıma katkı tutarı-2013</t>
  </si>
  <si>
    <t>31.12.2013  SABİT KIYMET TOPLAMI</t>
  </si>
  <si>
    <t>BİLGİSAYAR PROGRAMLARI-FİNANSAL KİRALAMAYLA EDİNİLENLER</t>
  </si>
  <si>
    <t>% 3,93 YENİDEN DEĞERLEMEDEN SONRAKİ TUTARI:</t>
  </si>
  <si>
    <t xml:space="preserve">KVK 32/A maddesi </t>
  </si>
  <si>
    <t xml:space="preserve">c  bendi gereğince </t>
  </si>
  <si>
    <t>İndirimli orana tabi matrah</t>
  </si>
  <si>
    <t>Yatırıma katkı tutarının</t>
  </si>
  <si>
    <t>%50 si =  175.820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</si>
</sst>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1" fillId="24" borderId="8" applyNumberFormat="0" applyFont="0" applyAlignment="0" applyProtection="0"/>
    <xf numFmtId="0" fontId="44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4" fontId="47" fillId="0" borderId="10" xfId="55" applyNumberFormat="1" applyFont="1" applyBorder="1" applyAlignment="1">
      <alignment/>
    </xf>
    <xf numFmtId="14" fontId="48" fillId="0" borderId="0" xfId="0" applyNumberFormat="1" applyFont="1" applyAlignment="1">
      <alignment wrapText="1"/>
    </xf>
    <xf numFmtId="0" fontId="4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8" fillId="32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9" fontId="48" fillId="0" borderId="0" xfId="62" applyFont="1" applyAlignment="1">
      <alignment/>
    </xf>
    <xf numFmtId="0" fontId="48" fillId="0" borderId="0" xfId="0" applyFont="1" applyAlignment="1">
      <alignment wrapText="1"/>
    </xf>
    <xf numFmtId="4" fontId="48" fillId="0" borderId="0" xfId="0" applyNumberFormat="1" applyFont="1" applyFill="1" applyAlignment="1">
      <alignment/>
    </xf>
    <xf numFmtId="4" fontId="48" fillId="0" borderId="10" xfId="0" applyNumberFormat="1" applyFont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2" xfId="0" applyFont="1" applyBorder="1" applyAlignment="1">
      <alignment/>
    </xf>
    <xf numFmtId="4" fontId="48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48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/>
    </xf>
    <xf numFmtId="4" fontId="49" fillId="0" borderId="0" xfId="0" applyNumberFormat="1" applyFont="1" applyFill="1" applyBorder="1" applyAlignment="1" applyProtection="1">
      <alignment horizontal="right"/>
      <protection/>
    </xf>
    <xf numFmtId="4" fontId="48" fillId="0" borderId="0" xfId="0" applyNumberFormat="1" applyFont="1" applyBorder="1" applyAlignment="1">
      <alignment/>
    </xf>
    <xf numFmtId="4" fontId="48" fillId="0" borderId="0" xfId="0" applyNumberFormat="1" applyFont="1" applyFill="1" applyBorder="1" applyAlignment="1" applyProtection="1">
      <alignment horizontal="right"/>
      <protection/>
    </xf>
    <xf numFmtId="4" fontId="49" fillId="33" borderId="14" xfId="0" applyNumberFormat="1" applyFont="1" applyFill="1" applyBorder="1" applyAlignment="1" applyProtection="1">
      <alignment horizontal="right"/>
      <protection/>
    </xf>
    <xf numFmtId="4" fontId="48" fillId="0" borderId="15" xfId="0" applyNumberFormat="1" applyFont="1" applyBorder="1" applyAlignment="1">
      <alignment/>
    </xf>
    <xf numFmtId="4" fontId="49" fillId="33" borderId="14" xfId="0" applyNumberFormat="1" applyFont="1" applyFill="1" applyBorder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51" fillId="0" borderId="0" xfId="0" applyFont="1" applyAlignment="1">
      <alignment/>
    </xf>
    <xf numFmtId="14" fontId="48" fillId="0" borderId="0" xfId="0" applyNumberFormat="1" applyFont="1" applyAlignment="1">
      <alignment/>
    </xf>
    <xf numFmtId="14" fontId="52" fillId="0" borderId="16" xfId="0" applyNumberFormat="1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61.28125" style="10" customWidth="1"/>
    <col min="2" max="2" width="5.00390625" style="3" bestFit="1" customWidth="1"/>
    <col min="3" max="3" width="16.57421875" style="3" bestFit="1" customWidth="1"/>
    <col min="4" max="4" width="2.00390625" style="3" bestFit="1" customWidth="1"/>
    <col min="5" max="5" width="14.28125" style="3" bestFit="1" customWidth="1"/>
    <col min="6" max="6" width="22.00390625" style="3" bestFit="1" customWidth="1"/>
    <col min="7" max="7" width="13.140625" style="3" bestFit="1" customWidth="1"/>
    <col min="8" max="16384" width="9.140625" style="3" customWidth="1"/>
  </cols>
  <sheetData>
    <row r="1" spans="1:7" ht="15">
      <c r="A1" s="37" t="s">
        <v>55</v>
      </c>
      <c r="B1" s="37"/>
      <c r="C1" s="37"/>
      <c r="D1" s="37"/>
      <c r="E1" s="37"/>
      <c r="F1" s="37"/>
      <c r="G1" s="37"/>
    </row>
    <row r="2" ht="12.75">
      <c r="A2" s="2" t="s">
        <v>38</v>
      </c>
    </row>
    <row r="3" spans="1:7" ht="25.5">
      <c r="A3" s="2" t="s">
        <v>40</v>
      </c>
      <c r="G3" s="36">
        <v>41639</v>
      </c>
    </row>
    <row r="4" ht="12.75">
      <c r="A4" s="2" t="s">
        <v>39</v>
      </c>
    </row>
    <row r="5" ht="25.5">
      <c r="A5" s="2" t="s">
        <v>41</v>
      </c>
    </row>
    <row r="6" ht="12.75">
      <c r="A6" s="2" t="s">
        <v>42</v>
      </c>
    </row>
    <row r="7" ht="12.75">
      <c r="A7" s="2" t="s">
        <v>47</v>
      </c>
    </row>
    <row r="8" ht="12.75">
      <c r="A8" s="2" t="s">
        <v>48</v>
      </c>
    </row>
    <row r="9" ht="12.75">
      <c r="A9" s="2" t="s">
        <v>49</v>
      </c>
    </row>
    <row r="10" ht="12.75">
      <c r="A10" s="2" t="s">
        <v>50</v>
      </c>
    </row>
    <row r="11" ht="12.75">
      <c r="A11" s="2" t="s">
        <v>45</v>
      </c>
    </row>
    <row r="12" ht="12.75">
      <c r="A12" s="2" t="s">
        <v>46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spans="1:6" ht="12.75">
      <c r="A17" s="4" t="s">
        <v>6</v>
      </c>
      <c r="B17" s="5" t="s">
        <v>7</v>
      </c>
      <c r="C17" s="5" t="s">
        <v>8</v>
      </c>
      <c r="F17" s="6" t="s">
        <v>17</v>
      </c>
    </row>
    <row r="18" spans="1:7" ht="12.75">
      <c r="A18" s="7" t="s">
        <v>43</v>
      </c>
      <c r="B18" s="8">
        <v>250</v>
      </c>
      <c r="C18" s="1">
        <v>1062328.99</v>
      </c>
      <c r="F18" s="3" t="s">
        <v>9</v>
      </c>
      <c r="G18" s="9">
        <v>0.15</v>
      </c>
    </row>
    <row r="19" spans="1:7" ht="12.75">
      <c r="A19" s="10" t="s">
        <v>0</v>
      </c>
      <c r="B19" s="3">
        <v>251</v>
      </c>
      <c r="C19" s="1">
        <v>156351.96</v>
      </c>
      <c r="F19" s="3" t="s">
        <v>18</v>
      </c>
      <c r="G19" s="9">
        <v>0.5</v>
      </c>
    </row>
    <row r="20" spans="1:7" ht="12.75">
      <c r="A20" s="10" t="s">
        <v>1</v>
      </c>
      <c r="B20" s="3">
        <v>252</v>
      </c>
      <c r="C20" s="1">
        <v>8546273.44</v>
      </c>
      <c r="F20" s="3" t="s">
        <v>11</v>
      </c>
      <c r="G20" s="9">
        <v>0.2</v>
      </c>
    </row>
    <row r="21" spans="1:7" ht="12.75">
      <c r="A21" s="10" t="s">
        <v>2</v>
      </c>
      <c r="B21" s="3">
        <v>253</v>
      </c>
      <c r="C21" s="1">
        <v>11619057.85</v>
      </c>
      <c r="F21" s="3" t="s">
        <v>10</v>
      </c>
      <c r="G21" s="9">
        <f>G20-(G20*G19)</f>
        <v>0.1</v>
      </c>
    </row>
    <row r="22" spans="1:7" ht="12.75">
      <c r="A22" s="10" t="s">
        <v>5</v>
      </c>
      <c r="B22" s="3">
        <v>254</v>
      </c>
      <c r="C22" s="1">
        <v>884411.02</v>
      </c>
      <c r="F22" s="3" t="s">
        <v>14</v>
      </c>
      <c r="G22" s="11">
        <v>1594962.48</v>
      </c>
    </row>
    <row r="23" spans="1:3" ht="12.75">
      <c r="A23" s="10" t="s">
        <v>3</v>
      </c>
      <c r="B23" s="3">
        <v>255</v>
      </c>
      <c r="C23" s="1">
        <v>783193.13</v>
      </c>
    </row>
    <row r="24" spans="1:3" ht="12.75">
      <c r="A24" s="10" t="s">
        <v>4</v>
      </c>
      <c r="B24" s="3">
        <v>256</v>
      </c>
      <c r="C24" s="12"/>
    </row>
    <row r="25" spans="1:3" ht="12.75">
      <c r="A25" s="10" t="s">
        <v>44</v>
      </c>
      <c r="B25" s="3">
        <v>258</v>
      </c>
      <c r="C25" s="1">
        <v>50841.63</v>
      </c>
    </row>
    <row r="26" spans="1:3" ht="12.75">
      <c r="A26" s="10" t="s">
        <v>23</v>
      </c>
      <c r="B26" s="3">
        <v>260</v>
      </c>
      <c r="C26" s="1">
        <v>527610.1</v>
      </c>
    </row>
    <row r="27" spans="1:3" ht="25.5">
      <c r="A27" s="10" t="s">
        <v>58</v>
      </c>
      <c r="B27" s="3">
        <v>265</v>
      </c>
      <c r="C27" s="1">
        <v>3842503.24</v>
      </c>
    </row>
    <row r="28" spans="1:3" ht="13.5" thickBot="1">
      <c r="A28" s="13" t="s">
        <v>57</v>
      </c>
      <c r="B28" s="14"/>
      <c r="C28" s="30">
        <f>SUM(C20:C27)</f>
        <v>26253890.409999996</v>
      </c>
    </row>
    <row r="29" spans="1:3" ht="15.75" thickBot="1">
      <c r="A29" s="10" t="s">
        <v>59</v>
      </c>
      <c r="C29" s="31">
        <v>27285668.3</v>
      </c>
    </row>
    <row r="30" spans="1:3" ht="12.75">
      <c r="A30" s="10" t="s">
        <v>52</v>
      </c>
      <c r="C30" s="27">
        <v>2344278.24</v>
      </c>
    </row>
    <row r="31" ht="13.5" thickBot="1">
      <c r="C31" s="28"/>
    </row>
    <row r="32" ht="15.75" thickBot="1">
      <c r="C32" s="29">
        <f>SUM(C30:C31)</f>
        <v>2344278.24</v>
      </c>
    </row>
    <row r="33" spans="1:3" s="25" customFormat="1" ht="15">
      <c r="A33" s="24"/>
      <c r="C33" s="26"/>
    </row>
    <row r="34" spans="1:3" ht="12.75">
      <c r="A34" s="10" t="s">
        <v>22</v>
      </c>
      <c r="C34" s="15">
        <v>2124526</v>
      </c>
    </row>
    <row r="39" ht="12.75">
      <c r="A39" s="16" t="s">
        <v>13</v>
      </c>
    </row>
    <row r="40" ht="12.75">
      <c r="A40" s="4" t="s">
        <v>12</v>
      </c>
    </row>
    <row r="41" spans="1:5" ht="12.75">
      <c r="A41" s="7" t="s">
        <v>16</v>
      </c>
      <c r="B41" s="8"/>
      <c r="C41" s="8"/>
      <c r="D41" s="8"/>
      <c r="E41" s="8"/>
    </row>
    <row r="42" spans="1:5" ht="25.5">
      <c r="A42" s="17" t="s">
        <v>15</v>
      </c>
      <c r="B42" s="18"/>
      <c r="C42" s="18"/>
      <c r="D42" s="18"/>
      <c r="E42" s="18"/>
    </row>
    <row r="43" spans="1:5" ht="12.75">
      <c r="A43" s="7"/>
      <c r="B43" s="8"/>
      <c r="C43" s="8"/>
      <c r="D43" s="8"/>
      <c r="E43" s="8"/>
    </row>
    <row r="44" spans="1:5" ht="12.75">
      <c r="A44" s="10" t="s">
        <v>20</v>
      </c>
      <c r="B44" s="19" t="s">
        <v>21</v>
      </c>
      <c r="C44" s="15">
        <f>G22</f>
        <v>1594962.48</v>
      </c>
      <c r="D44" s="3" t="s">
        <v>19</v>
      </c>
      <c r="E44" s="20">
        <f>C32</f>
        <v>2344278.24</v>
      </c>
    </row>
    <row r="45" ht="12.75">
      <c r="E45" s="15">
        <f>C29</f>
        <v>27285668.3</v>
      </c>
    </row>
    <row r="47" spans="1:3" ht="12.75">
      <c r="A47" s="10" t="s">
        <v>20</v>
      </c>
      <c r="B47" s="19" t="s">
        <v>21</v>
      </c>
      <c r="C47" s="15">
        <f>C44*(E44/E45)</f>
        <v>137032.95790194868</v>
      </c>
    </row>
    <row r="48" spans="1:5" ht="12.75">
      <c r="A48" s="7"/>
      <c r="B48" s="8"/>
      <c r="C48" s="8"/>
      <c r="D48" s="8"/>
      <c r="E48" s="8"/>
    </row>
    <row r="49" ht="12.75">
      <c r="A49" s="4" t="s">
        <v>25</v>
      </c>
    </row>
    <row r="50" ht="12.75">
      <c r="A50" s="10" t="s">
        <v>26</v>
      </c>
    </row>
    <row r="51" ht="12.75">
      <c r="A51" s="17" t="s">
        <v>27</v>
      </c>
    </row>
    <row r="53" spans="1:5" ht="12.75">
      <c r="A53" s="10" t="s">
        <v>51</v>
      </c>
      <c r="B53" s="19" t="s">
        <v>21</v>
      </c>
      <c r="C53" s="15">
        <f>C32</f>
        <v>2344278.24</v>
      </c>
      <c r="D53" s="3" t="s">
        <v>19</v>
      </c>
      <c r="E53" s="9">
        <f>G18</f>
        <v>0.15</v>
      </c>
    </row>
    <row r="55" spans="1:3" ht="12.75">
      <c r="A55" s="10" t="s">
        <v>51</v>
      </c>
      <c r="B55" s="19" t="s">
        <v>21</v>
      </c>
      <c r="C55" s="15">
        <f>C53*E53</f>
        <v>351641.73600000003</v>
      </c>
    </row>
    <row r="58" ht="12.75">
      <c r="A58" s="16" t="s">
        <v>24</v>
      </c>
    </row>
    <row r="60" ht="12.75">
      <c r="A60" s="4" t="s">
        <v>28</v>
      </c>
    </row>
    <row r="61" spans="1:3" ht="12.75">
      <c r="A61" s="10" t="s">
        <v>29</v>
      </c>
      <c r="C61" s="15">
        <f>G22</f>
        <v>1594962.48</v>
      </c>
    </row>
    <row r="62" spans="1:7" ht="12.75">
      <c r="A62" s="10" t="s">
        <v>30</v>
      </c>
      <c r="C62" s="15">
        <f>C47</f>
        <v>137032.95790194868</v>
      </c>
      <c r="D62" s="3" t="s">
        <v>19</v>
      </c>
      <c r="E62" s="9">
        <f>G21</f>
        <v>0.1</v>
      </c>
      <c r="F62" s="15">
        <f>E62*C62</f>
        <v>13703.295790194868</v>
      </c>
      <c r="G62" s="15"/>
    </row>
    <row r="63" spans="1:6" ht="12.75">
      <c r="A63" s="10" t="s">
        <v>31</v>
      </c>
      <c r="C63" s="15">
        <f>C61-C62</f>
        <v>1457929.5220980514</v>
      </c>
      <c r="D63" s="3" t="s">
        <v>19</v>
      </c>
      <c r="E63" s="9">
        <f>G20</f>
        <v>0.2</v>
      </c>
      <c r="F63" s="15">
        <f>E63*C63</f>
        <v>291585.9044196103</v>
      </c>
    </row>
    <row r="64" spans="1:6" ht="12.75">
      <c r="A64" s="21" t="s">
        <v>32</v>
      </c>
      <c r="B64" s="22"/>
      <c r="C64" s="22"/>
      <c r="D64" s="22"/>
      <c r="E64" s="22"/>
      <c r="F64" s="23">
        <f>SUM(F62:F63)</f>
        <v>305289.20020980516</v>
      </c>
    </row>
    <row r="67" ht="12.75">
      <c r="A67" s="16" t="s">
        <v>33</v>
      </c>
    </row>
    <row r="68" ht="12.75">
      <c r="A68" s="4" t="s">
        <v>36</v>
      </c>
    </row>
    <row r="69" ht="12.75">
      <c r="A69" s="10" t="s">
        <v>26</v>
      </c>
    </row>
    <row r="70" ht="25.5">
      <c r="A70" s="17" t="s">
        <v>37</v>
      </c>
    </row>
    <row r="72" spans="1:3" ht="12.75">
      <c r="A72" s="10" t="s">
        <v>34</v>
      </c>
      <c r="C72" s="15">
        <f>C55</f>
        <v>351641.73600000003</v>
      </c>
    </row>
    <row r="73" spans="1:3" ht="12.75">
      <c r="A73" s="10" t="s">
        <v>53</v>
      </c>
      <c r="C73" s="15">
        <v>16955.95</v>
      </c>
    </row>
    <row r="74" spans="1:3" ht="12.75">
      <c r="A74" s="10" t="s">
        <v>54</v>
      </c>
      <c r="C74" s="15">
        <v>11144.63</v>
      </c>
    </row>
    <row r="75" spans="1:3" ht="12.75">
      <c r="A75" s="10" t="s">
        <v>56</v>
      </c>
      <c r="C75" s="15">
        <f>F62</f>
        <v>13703.295790194868</v>
      </c>
    </row>
    <row r="76" spans="1:3" s="35" customFormat="1" ht="12.75">
      <c r="A76" s="32" t="s">
        <v>35</v>
      </c>
      <c r="B76" s="33"/>
      <c r="C76" s="34">
        <f>C72-C73-C74-C75</f>
        <v>309837.86020980513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76"/>
  <sheetViews>
    <sheetView zoomScalePageLayoutView="0" workbookViewId="0" topLeftCell="A49">
      <selection activeCell="D62" sqref="D62"/>
    </sheetView>
  </sheetViews>
  <sheetFormatPr defaultColWidth="9.140625" defaultRowHeight="15"/>
  <cols>
    <col min="1" max="1" width="61.28125" style="10" customWidth="1"/>
    <col min="2" max="2" width="5.00390625" style="3" bestFit="1" customWidth="1"/>
    <col min="3" max="3" width="16.57421875" style="3" bestFit="1" customWidth="1"/>
    <col min="4" max="4" width="2.00390625" style="3" bestFit="1" customWidth="1"/>
    <col min="5" max="5" width="14.28125" style="3" bestFit="1" customWidth="1"/>
    <col min="6" max="6" width="22.00390625" style="3" bestFit="1" customWidth="1"/>
    <col min="7" max="7" width="13.140625" style="3" bestFit="1" customWidth="1"/>
    <col min="8" max="16384" width="9.140625" style="3" customWidth="1"/>
  </cols>
  <sheetData>
    <row r="1" spans="1:7" ht="15">
      <c r="A1" s="37" t="s">
        <v>55</v>
      </c>
      <c r="B1" s="37"/>
      <c r="C1" s="37"/>
      <c r="D1" s="37"/>
      <c r="E1" s="37"/>
      <c r="F1" s="37"/>
      <c r="G1" s="37"/>
    </row>
    <row r="2" ht="12.75">
      <c r="A2" s="2" t="s">
        <v>38</v>
      </c>
    </row>
    <row r="3" spans="1:7" ht="25.5">
      <c r="A3" s="2" t="s">
        <v>40</v>
      </c>
      <c r="G3" s="36">
        <v>41639</v>
      </c>
    </row>
    <row r="4" ht="12.75">
      <c r="A4" s="2" t="s">
        <v>39</v>
      </c>
    </row>
    <row r="5" ht="25.5">
      <c r="A5" s="2" t="s">
        <v>41</v>
      </c>
    </row>
    <row r="6" ht="12.75">
      <c r="A6" s="2" t="s">
        <v>42</v>
      </c>
    </row>
    <row r="7" ht="12.75">
      <c r="A7" s="2" t="s">
        <v>47</v>
      </c>
    </row>
    <row r="8" ht="12.75">
      <c r="A8" s="2" t="s">
        <v>48</v>
      </c>
    </row>
    <row r="9" ht="12.75">
      <c r="A9" s="2" t="s">
        <v>49</v>
      </c>
    </row>
    <row r="10" ht="12.75">
      <c r="A10" s="2" t="s">
        <v>50</v>
      </c>
    </row>
    <row r="11" ht="12.75">
      <c r="A11" s="2" t="s">
        <v>45</v>
      </c>
    </row>
    <row r="12" ht="12.75">
      <c r="A12" s="2" t="s">
        <v>46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spans="1:6" ht="12.75">
      <c r="A17" s="4" t="s">
        <v>6</v>
      </c>
      <c r="B17" s="5" t="s">
        <v>7</v>
      </c>
      <c r="C17" s="5" t="s">
        <v>8</v>
      </c>
      <c r="F17" s="6" t="s">
        <v>17</v>
      </c>
    </row>
    <row r="18" spans="1:7" ht="12.75">
      <c r="A18" s="7" t="s">
        <v>43</v>
      </c>
      <c r="B18" s="8">
        <v>250</v>
      </c>
      <c r="C18" s="1">
        <v>1062328.99</v>
      </c>
      <c r="F18" s="3" t="s">
        <v>9</v>
      </c>
      <c r="G18" s="9">
        <v>0.15</v>
      </c>
    </row>
    <row r="19" spans="1:7" ht="12.75">
      <c r="A19" s="10" t="s">
        <v>0</v>
      </c>
      <c r="B19" s="3">
        <v>251</v>
      </c>
      <c r="C19" s="1">
        <v>156351.96</v>
      </c>
      <c r="F19" s="3" t="s">
        <v>18</v>
      </c>
      <c r="G19" s="9">
        <v>0.5</v>
      </c>
    </row>
    <row r="20" spans="1:7" ht="12.75">
      <c r="A20" s="10" t="s">
        <v>1</v>
      </c>
      <c r="B20" s="3">
        <v>252</v>
      </c>
      <c r="C20" s="1">
        <v>8546273.44</v>
      </c>
      <c r="F20" s="3" t="s">
        <v>11</v>
      </c>
      <c r="G20" s="9">
        <v>0.2</v>
      </c>
    </row>
    <row r="21" spans="1:7" ht="12.75">
      <c r="A21" s="10" t="s">
        <v>2</v>
      </c>
      <c r="B21" s="3">
        <v>253</v>
      </c>
      <c r="C21" s="1">
        <v>11619057.85</v>
      </c>
      <c r="F21" s="3" t="s">
        <v>10</v>
      </c>
      <c r="G21" s="9">
        <f>G20-(G20*G19)</f>
        <v>0.1</v>
      </c>
    </row>
    <row r="22" spans="1:7" ht="12.75">
      <c r="A22" s="10" t="s">
        <v>5</v>
      </c>
      <c r="B22" s="3">
        <v>254</v>
      </c>
      <c r="C22" s="1">
        <v>884411.02</v>
      </c>
      <c r="F22" s="3" t="s">
        <v>14</v>
      </c>
      <c r="G22" s="11">
        <v>1616572.35</v>
      </c>
    </row>
    <row r="23" spans="1:3" ht="12.75">
      <c r="A23" s="10" t="s">
        <v>3</v>
      </c>
      <c r="B23" s="3">
        <v>255</v>
      </c>
      <c r="C23" s="1">
        <v>783193.13</v>
      </c>
    </row>
    <row r="24" spans="1:3" ht="12.75">
      <c r="A24" s="10" t="s">
        <v>4</v>
      </c>
      <c r="B24" s="3">
        <v>256</v>
      </c>
      <c r="C24" s="12"/>
    </row>
    <row r="25" spans="1:3" ht="12.75">
      <c r="A25" s="10" t="s">
        <v>44</v>
      </c>
      <c r="B25" s="3">
        <v>258</v>
      </c>
      <c r="C25" s="1">
        <v>50841.63</v>
      </c>
    </row>
    <row r="26" spans="1:3" ht="12.75">
      <c r="A26" s="10" t="s">
        <v>23</v>
      </c>
      <c r="B26" s="3">
        <v>260</v>
      </c>
      <c r="C26" s="1">
        <v>527610.1</v>
      </c>
    </row>
    <row r="27" spans="1:3" ht="25.5">
      <c r="A27" s="10" t="s">
        <v>58</v>
      </c>
      <c r="B27" s="3">
        <v>265</v>
      </c>
      <c r="C27" s="1">
        <v>3842503.24</v>
      </c>
    </row>
    <row r="28" spans="1:3" ht="13.5" thickBot="1">
      <c r="A28" s="13" t="s">
        <v>57</v>
      </c>
      <c r="B28" s="14"/>
      <c r="C28" s="30">
        <f>SUM(C20:C27)</f>
        <v>26253890.409999996</v>
      </c>
    </row>
    <row r="29" spans="1:3" ht="15.75" thickBot="1">
      <c r="A29" s="10" t="s">
        <v>59</v>
      </c>
      <c r="C29" s="31">
        <v>27285668.3</v>
      </c>
    </row>
    <row r="30" spans="1:3" ht="12.75">
      <c r="A30" s="10" t="s">
        <v>52</v>
      </c>
      <c r="C30" s="27">
        <v>2344278.24</v>
      </c>
    </row>
    <row r="31" ht="13.5" thickBot="1">
      <c r="C31" s="28"/>
    </row>
    <row r="32" ht="15.75" thickBot="1">
      <c r="C32" s="29">
        <f>SUM(C30:C31)</f>
        <v>2344278.24</v>
      </c>
    </row>
    <row r="33" spans="1:3" s="25" customFormat="1" ht="15">
      <c r="A33" s="24"/>
      <c r="C33" s="26"/>
    </row>
    <row r="34" spans="1:3" ht="12.75">
      <c r="A34" s="10" t="s">
        <v>22</v>
      </c>
      <c r="C34" s="15">
        <v>2124526</v>
      </c>
    </row>
    <row r="39" ht="12.75">
      <c r="A39" s="16" t="s">
        <v>13</v>
      </c>
    </row>
    <row r="40" ht="12.75">
      <c r="A40" s="4" t="s">
        <v>12</v>
      </c>
    </row>
    <row r="41" spans="1:6" ht="12.75">
      <c r="A41" s="7" t="s">
        <v>16</v>
      </c>
      <c r="B41" s="8"/>
      <c r="C41" s="8"/>
      <c r="D41" s="8"/>
      <c r="E41" s="8"/>
      <c r="F41" s="3" t="s">
        <v>60</v>
      </c>
    </row>
    <row r="42" spans="1:6" ht="25.5">
      <c r="A42" s="17" t="s">
        <v>15</v>
      </c>
      <c r="B42" s="18"/>
      <c r="C42" s="18"/>
      <c r="D42" s="18"/>
      <c r="E42" s="18"/>
      <c r="F42" s="3" t="s">
        <v>61</v>
      </c>
    </row>
    <row r="43" spans="1:6" ht="12.75">
      <c r="A43" s="7"/>
      <c r="B43" s="8"/>
      <c r="C43" s="8"/>
      <c r="D43" s="8"/>
      <c r="E43" s="8"/>
      <c r="F43" s="3" t="s">
        <v>62</v>
      </c>
    </row>
    <row r="44" spans="1:6" ht="12.75">
      <c r="A44" s="10" t="s">
        <v>20</v>
      </c>
      <c r="B44" s="19" t="s">
        <v>21</v>
      </c>
      <c r="C44" s="15">
        <f>G22</f>
        <v>1616572.35</v>
      </c>
      <c r="D44" s="3" t="s">
        <v>19</v>
      </c>
      <c r="E44" s="20">
        <f>C32</f>
        <v>2344278.24</v>
      </c>
      <c r="F44" s="3" t="s">
        <v>63</v>
      </c>
    </row>
    <row r="45" spans="5:6" ht="12.75">
      <c r="E45" s="15">
        <f>C29</f>
        <v>27285668.3</v>
      </c>
      <c r="F45" s="3" t="s">
        <v>64</v>
      </c>
    </row>
    <row r="47" spans="1:3" ht="12.75">
      <c r="A47" s="10" t="s">
        <v>20</v>
      </c>
      <c r="B47" s="19" t="s">
        <v>21</v>
      </c>
      <c r="C47" s="15">
        <f>C44*(E44/E45)</f>
        <v>138889.59368060136</v>
      </c>
    </row>
    <row r="48" spans="1:5" ht="12.75">
      <c r="A48" s="7"/>
      <c r="B48" s="8"/>
      <c r="C48" s="8"/>
      <c r="D48" s="8"/>
      <c r="E48" s="8"/>
    </row>
    <row r="49" ht="12.75">
      <c r="A49" s="4" t="s">
        <v>25</v>
      </c>
    </row>
    <row r="50" ht="12.75">
      <c r="A50" s="10" t="s">
        <v>26</v>
      </c>
    </row>
    <row r="51" ht="12.75">
      <c r="A51" s="17" t="s">
        <v>27</v>
      </c>
    </row>
    <row r="53" spans="1:5" ht="12.75">
      <c r="A53" s="10" t="s">
        <v>51</v>
      </c>
      <c r="B53" s="19" t="s">
        <v>21</v>
      </c>
      <c r="C53" s="15">
        <f>C32</f>
        <v>2344278.24</v>
      </c>
      <c r="D53" s="3" t="s">
        <v>19</v>
      </c>
      <c r="E53" s="9">
        <f>G18</f>
        <v>0.15</v>
      </c>
    </row>
    <row r="55" spans="1:3" ht="12.75">
      <c r="A55" s="10" t="s">
        <v>51</v>
      </c>
      <c r="B55" s="19" t="s">
        <v>21</v>
      </c>
      <c r="C55" s="15">
        <f>C53*E53</f>
        <v>351641.73600000003</v>
      </c>
    </row>
    <row r="58" ht="12.75">
      <c r="A58" s="16" t="s">
        <v>24</v>
      </c>
    </row>
    <row r="60" ht="12.75">
      <c r="A60" s="4" t="s">
        <v>28</v>
      </c>
    </row>
    <row r="61" spans="1:3" ht="12.75">
      <c r="A61" s="10" t="s">
        <v>29</v>
      </c>
      <c r="C61" s="15">
        <f>G22</f>
        <v>1616572.35</v>
      </c>
    </row>
    <row r="62" spans="1:7" ht="12.75">
      <c r="A62" s="10" t="s">
        <v>30</v>
      </c>
      <c r="C62" s="15">
        <v>175820</v>
      </c>
      <c r="D62" s="3" t="s">
        <v>19</v>
      </c>
      <c r="E62" s="9">
        <f>G21</f>
        <v>0.1</v>
      </c>
      <c r="F62" s="15">
        <f>E62*C62</f>
        <v>17582</v>
      </c>
      <c r="G62" s="15"/>
    </row>
    <row r="63" spans="1:6" ht="12.75">
      <c r="A63" s="10" t="s">
        <v>31</v>
      </c>
      <c r="C63" s="15">
        <f>C61-C62</f>
        <v>1440752.35</v>
      </c>
      <c r="D63" s="3" t="s">
        <v>19</v>
      </c>
      <c r="E63" s="9">
        <f>G20</f>
        <v>0.2</v>
      </c>
      <c r="F63" s="15">
        <f>E63*C63</f>
        <v>288150.47000000003</v>
      </c>
    </row>
    <row r="64" spans="1:6" ht="12.75">
      <c r="A64" s="21" t="s">
        <v>32</v>
      </c>
      <c r="B64" s="22"/>
      <c r="C64" s="22"/>
      <c r="D64" s="22"/>
      <c r="E64" s="22"/>
      <c r="F64" s="23">
        <f>SUM(F62:F63)</f>
        <v>305732.47000000003</v>
      </c>
    </row>
    <row r="67" ht="12.75">
      <c r="A67" s="16" t="s">
        <v>33</v>
      </c>
    </row>
    <row r="68" ht="12.75">
      <c r="A68" s="4" t="s">
        <v>36</v>
      </c>
    </row>
    <row r="69" ht="12.75">
      <c r="A69" s="10" t="s">
        <v>26</v>
      </c>
    </row>
    <row r="70" ht="25.5">
      <c r="A70" s="17" t="s">
        <v>37</v>
      </c>
    </row>
    <row r="72" spans="1:3" ht="12.75">
      <c r="A72" s="10" t="s">
        <v>34</v>
      </c>
      <c r="C72" s="15">
        <f>C55</f>
        <v>351641.73600000003</v>
      </c>
    </row>
    <row r="73" spans="1:3" ht="12.75">
      <c r="A73" s="10" t="s">
        <v>53</v>
      </c>
      <c r="C73" s="15">
        <v>16955.95</v>
      </c>
    </row>
    <row r="74" spans="1:3" ht="12.75">
      <c r="A74" s="10" t="s">
        <v>54</v>
      </c>
      <c r="C74" s="15">
        <v>11144.63</v>
      </c>
    </row>
    <row r="75" spans="1:3" ht="12.75">
      <c r="A75" s="10" t="s">
        <v>56</v>
      </c>
      <c r="C75" s="15">
        <f>F62</f>
        <v>17582</v>
      </c>
    </row>
    <row r="76" spans="1:3" s="35" customFormat="1" ht="12.75">
      <c r="A76" s="32" t="s">
        <v>35</v>
      </c>
      <c r="B76" s="33"/>
      <c r="C76" s="34">
        <f>C72-C73-C74-C75</f>
        <v>305959.156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Fatma</dc:creator>
  <cp:keywords/>
  <dc:description/>
  <cp:lastModifiedBy>Cevdetakcakoca</cp:lastModifiedBy>
  <cp:lastPrinted>2014-02-11T08:40:12Z</cp:lastPrinted>
  <dcterms:created xsi:type="dcterms:W3CDTF">2012-02-07T13:04:10Z</dcterms:created>
  <dcterms:modified xsi:type="dcterms:W3CDTF">2014-04-08T05:31:55Z</dcterms:modified>
  <cp:category/>
  <cp:version/>
  <cp:contentType/>
  <cp:contentStatus/>
</cp:coreProperties>
</file>